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showInkAnnotation="0" defaultThemeVersion="124226"/>
  <mc:AlternateContent xmlns:mc="http://schemas.openxmlformats.org/markup-compatibility/2006">
    <mc:Choice Requires="x15">
      <x15ac:absPath xmlns:x15ac="http://schemas.microsoft.com/office/spreadsheetml/2010/11/ac" url="C:\Users\alaeldinnagiabdelmaj\Box\BHA_GD049\Water yards\New folder\BHA_GD049_Water Yard\Menchalang\"/>
    </mc:Choice>
  </mc:AlternateContent>
  <xr:revisionPtr revIDLastSave="0" documentId="13_ncr:1_{6D913B9D-CD89-4DE8-BFEE-52DF1C85B044}" xr6:coauthVersionLast="47" xr6:coauthVersionMax="47" xr10:uidLastSave="{00000000-0000-0000-0000-000000000000}"/>
  <bookViews>
    <workbookView xWindow="-108" yWindow="-108" windowWidth="18648" windowHeight="11904" tabRatio="865" xr2:uid="{00000000-000D-0000-FFFF-FFFF00000000}"/>
  </bookViews>
  <sheets>
    <sheet name="Civil works." sheetId="33" r:id="rId1"/>
    <sheet name="Solar Pump " sheetId="36" r:id="rId2"/>
    <sheet name="Elevated Tank" sheetId="37" r:id="rId3"/>
    <sheet name="Distribution points" sheetId="35" r:id="rId4"/>
  </sheets>
  <externalReferences>
    <externalReference r:id="rId5"/>
    <externalReference r:id="rId6"/>
    <externalReference r:id="rId7"/>
    <externalReference r:id="rId8"/>
    <externalReference r:id="rId9"/>
  </externalReferences>
  <definedNames>
    <definedName name="asfdsgghghghjh">#REF!</definedName>
    <definedName name="boqs">#REF!</definedName>
    <definedName name="dsfhkghjjkhkj">#REF!</definedName>
    <definedName name="dshsfrrghfhjgjhkj.">#REF!</definedName>
    <definedName name="fdghgjhjh">#REF!</definedName>
    <definedName name="fsngfhg">#REF!</definedName>
    <definedName name="ghdteretkygihyhyjghjgjhfjfj">#REF!</definedName>
    <definedName name="ghfdfdfdhgfkgfjhghggyutyghgjh">#REF!</definedName>
    <definedName name="HF">[1]ورقة1!$B$3:$J$30</definedName>
    <definedName name="hgdfgdhgfkhgjhgjh">#REF!</definedName>
    <definedName name="jhjgg">#REF!</definedName>
    <definedName name="jhjkghfgfhgjkhj75">#REF!</definedName>
    <definedName name="_xlnm.Print_Area" localSheetId="0">'Civil works.'!$A$1:$I$26</definedName>
    <definedName name="_xlnm.Print_Area" localSheetId="3">'Distribution points'!$A$1:$G$33</definedName>
    <definedName name="_xlnm.Print_Area" localSheetId="2">'Elevated Tank'!$A$1:$G$18</definedName>
    <definedName name="_xlnm.Print_Titles" localSheetId="0">'Civil works.'!$1:$6</definedName>
    <definedName name="_xlnm.Print_Titles" localSheetId="3">'Distribution points'!$1:$6</definedName>
    <definedName name="_xlnm.Print_Titles" localSheetId="1">'Solar Pump '!$1:$7</definedName>
    <definedName name="Qd">[2]مصدر!$D$21</definedName>
    <definedName name="tank">[3]G1!#REF!</definedName>
    <definedName name="tetghkgjhkjui">#REF!</definedName>
    <definedName name="total">#REF!</definedName>
    <definedName name="wt">'[4]S Tank'!$C$1</definedName>
    <definedName name="اجمالي">#REF!</definedName>
    <definedName name="ارضي">[5]تكلفة!$H$8:$T$17</definedName>
    <definedName name="اسمنت">#REF!</definedName>
    <definedName name="ايام">#REF!</definedName>
    <definedName name="اييبتيبيبيبل">#REF!</definedName>
    <definedName name="دولار">#REF!</definedName>
    <definedName name="رمل">#REF!</definedName>
    <definedName name="قطر">#REF!</definedName>
    <definedName name="كري">#REF!</definedName>
    <definedName name="كميات">[5]تكلفة!$W$34:$AL$40</definedName>
    <definedName name="لبيالييبس">#REF!</definedName>
    <definedName name="ماء">#REF!</definedName>
    <definedName name="نقل">#REF!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35" l="1"/>
  <c r="G30" i="36" l="1"/>
  <c r="F30" i="36"/>
  <c r="G25" i="36" l="1"/>
  <c r="G24" i="36"/>
  <c r="F18" i="37" l="1"/>
  <c r="H13" i="33" l="1"/>
  <c r="H15" i="33" s="1"/>
  <c r="G15" i="33" l="1"/>
  <c r="I9" i="36"/>
  <c r="H27" i="33"/>
  <c r="G31" i="36" l="1"/>
  <c r="G27" i="36"/>
  <c r="G21" i="36"/>
  <c r="G20" i="36"/>
  <c r="G19" i="36"/>
  <c r="G17" i="36"/>
  <c r="G16" i="36"/>
  <c r="G15" i="36"/>
  <c r="G22" i="36" s="1"/>
  <c r="G12" i="36"/>
  <c r="G11" i="36"/>
  <c r="G10" i="36"/>
  <c r="G9" i="36"/>
  <c r="G13" i="36" s="1"/>
  <c r="F27" i="36" l="1"/>
  <c r="F22" i="36"/>
  <c r="F13" i="36"/>
  <c r="F31" i="36" l="1"/>
  <c r="H26" i="33"/>
  <c r="H10" i="33"/>
  <c r="H8" i="33"/>
  <c r="F33" i="35" l="1"/>
  <c r="G25" i="33"/>
  <c r="H25" i="33"/>
  <c r="G19" i="33" l="1"/>
  <c r="G26" i="33" s="1"/>
  <c r="G27" i="33" s="1"/>
  <c r="H17" i="33" l="1"/>
  <c r="H19" i="33" s="1"/>
</calcChain>
</file>

<file path=xl/sharedStrings.xml><?xml version="1.0" encoding="utf-8"?>
<sst xmlns="http://schemas.openxmlformats.org/spreadsheetml/2006/main" count="168" uniqueCount="105">
  <si>
    <t>Item No.</t>
  </si>
  <si>
    <t>Description of work</t>
  </si>
  <si>
    <t>Unit</t>
  </si>
  <si>
    <t>Quantity</t>
  </si>
  <si>
    <t>Unit cost</t>
  </si>
  <si>
    <t>Total cost</t>
  </si>
  <si>
    <t>Remark</t>
  </si>
  <si>
    <t>Contract</t>
  </si>
  <si>
    <t>Executed</t>
  </si>
  <si>
    <t>USD</t>
  </si>
  <si>
    <t>L.S</t>
  </si>
  <si>
    <t>Sub Total  (1 Water Collection Point)</t>
  </si>
  <si>
    <t>Sub Total4</t>
  </si>
  <si>
    <t>Ml</t>
  </si>
  <si>
    <t>No.</t>
  </si>
  <si>
    <t>Grand Total cost (الإجمالي العام)</t>
  </si>
  <si>
    <t>NO</t>
  </si>
  <si>
    <t xml:space="preserve">Provide and install Heavy duty approved surface plate ( ملزمه ), fabricated of steel with at Suitable for pipe diameter ( 32mm thick ), rigidly support the total weight of motor, pump, pipes, cables .. etc. </t>
  </si>
  <si>
    <t>Electrical work                                                                                                                                الاعمال الكهربائية</t>
  </si>
  <si>
    <t>LS</t>
  </si>
  <si>
    <t>M</t>
  </si>
  <si>
    <t>M3</t>
  </si>
  <si>
    <r>
      <t>m</t>
    </r>
    <r>
      <rPr>
        <vertAlign val="superscript"/>
        <sz val="14"/>
        <rFont val="Arial"/>
        <family val="2"/>
      </rPr>
      <t>2</t>
    </r>
  </si>
  <si>
    <t xml:space="preserve">Provide cement sand plaster 13mm thick for all surfaces of distribution water point  as shown in drawings . </t>
  </si>
  <si>
    <t xml:space="preserve"> توريد وتركيب حنفية جدار حديدية صناعة ممتازة غير قابلة للصدأ </t>
  </si>
  <si>
    <t>Excavation works of drainage pit                                                                                             حفرة التصريف</t>
  </si>
  <si>
    <t>Mechanicla work                                                                                                                           الاعمال الميكانيكية</t>
  </si>
  <si>
    <t>Sub Total7</t>
  </si>
  <si>
    <t>Supply, inspect, install and operate the following item according to the technical specifications.
DC / AC Switch :-
- Manual DC/AC switch, 4 – poles change over switch ( or 6 – pole change over switch ).
- The box made of iron insulated epoxy IP54.
- 2 inputs, and 1 output.
- Wall mounting .</t>
  </si>
  <si>
    <t>Supply, inspect, install and operate the following item according to the technical specifications.
Grounding and lighting system :-
- Grounding system for each set of panels and other system components &amp; panels.
- Lighting arrester to protect all components and equipment.</t>
  </si>
  <si>
    <t>Sub Total8</t>
  </si>
  <si>
    <t>Civil work                                                                                                                                          الاعمال الانشائية</t>
  </si>
  <si>
    <t>Sub Total9</t>
  </si>
  <si>
    <t>Sub Total 2  (1 Water Collection Point)</t>
  </si>
  <si>
    <t>Grand Total cost Civil + Solar (الإجمالي العام)</t>
  </si>
  <si>
    <t>Pipeline work
اعمال شبكة المياه</t>
  </si>
  <si>
    <t>تنظيف الموقع من الأوساخ و الأنقاض أو أي مواد غير مرغوب فيها و إزالتها بعيدا من الموقع</t>
  </si>
  <si>
    <t xml:space="preserve">ترحيل المواد و الآليات  و المعدات و فريق العمل الى الموقع   </t>
  </si>
  <si>
    <t xml:space="preserve">Rehabilitation of water collection point
 إعادة تأهيل نقطة توزيع المياه  </t>
  </si>
  <si>
    <t xml:space="preserve">Supply and install push or lockable taps of high quality stainless steel size of 1" </t>
  </si>
  <si>
    <t>install of new animal trough collection point with capacity of 1 m3 using MS plate 3 mm thickness , the work include setup of stand pipe 63  mm (2") with valve, elbow, nipple and any other fitting near the fence and then to be extended to animal trough outside the fence using flexible HDPE pipe</t>
  </si>
  <si>
    <t>Excavate  for drainage pit measuring 1m x 1m x 0.5m depth  as shown in drawings, and according to the supervisor's instructions.</t>
  </si>
  <si>
    <t>اعمال الحفر لحفرة التصريف 1متر *1متر *0.5 متر عمق بحسب الرسومات وتعليمات المهندس المشرف.</t>
  </si>
  <si>
    <t>حفر و عمل مجرى تصريف بطول 10 أمتار و عرض 30 سم و عمق 15 سم لتصريف المياه الفائضة من نقطة مياه الحنفيات الى حوض التصريف</t>
  </si>
  <si>
    <t>Supply and install material for rehabilitation collection Water points as Annex2</t>
  </si>
  <si>
    <t>Supply and install Sign board for visibility with tube 10x10cm thick 3mm , and plate in the top with IRC logo design 2mm 2 sides , with  reinforced  concrete bases 60x60x60cm,total height from GL to be  3 meter using tube 10x10cm thickness 3 mm , including a support a.Plate to be of  1.2m width,60cm height,3mm thick a. one side to be painted with two layers of rust-resitant paint,and IRC logo written with original color of the IRC &amp; USAID logos,or equivalent sticker which must be sun-resistant.</t>
  </si>
  <si>
    <t>جدول كميات لمشروع تأهيل محطة مياه منجلنغ - محلية ود الماحي .  Estimation &amp; Bill Of Quantity for Menchaling Mini Water Yard Wd elmahi Locality</t>
  </si>
  <si>
    <t xml:space="preserve">Rehabilitation of water collection point 
 بناء نقاط توزيع المياه  </t>
  </si>
  <si>
    <t>Sub Total 3 (1 Water Collection Point)</t>
  </si>
  <si>
    <t>Supply and install material for Construction and fabrication of Water Elevated tank tower and plastic tank as Annex1</t>
  </si>
  <si>
    <t>توريد وتركيب المواد اللازمة لبناء وتصنيع برج  لخزان المياه  والخزان البلاستيكي كما في الملحق 1</t>
  </si>
  <si>
    <t>Sub Total 2</t>
  </si>
  <si>
    <t xml:space="preserve">Construction of Elevated Water Tank for Water distribution
بناء خزان مياه مرتفع </t>
  </si>
  <si>
    <t>Tank</t>
  </si>
  <si>
    <t>Service</t>
  </si>
  <si>
    <t xml:space="preserve">Rehabilitation of water collection point 
 بناء نقاط توزيع المياه   </t>
  </si>
  <si>
    <t>No</t>
  </si>
  <si>
    <t>supply material and cast plain concrete with mix of 1:3:6 for the base of animal trough and donkey cart collection point</t>
  </si>
  <si>
    <t xml:space="preserve"> Subtotal 1 of Water  Point</t>
  </si>
  <si>
    <t>Excavate trench to drain water from tap stand 0.3 m wide and 0.1 m depth and 7 meter long with concrete lining</t>
  </si>
  <si>
    <t>supply material (Steel, Iron angels) to fabricate 4 meter high tower to holds the elevated tank using heavy wight material and apply 2 coat painting with epoxy painting or any type of unti-rust painting for any as explained in technical specifications and as per Engineer instructions</t>
  </si>
  <si>
    <t xml:space="preserve">Fabricate and Install a metal  ladder and handrail to reach the platform as explained in specification  and as per engineer Instructions </t>
  </si>
  <si>
    <t>Supply material and cast reinforced concrete for tower foundation using mix of 1:2:4 and 12 mm bars and BRC wire mesh for foundation slab as per drawing and as per engineer instructions</t>
  </si>
  <si>
    <t>Supply, inspect, install and operate the following item according to the technical specifications.
Submersible electrical cable, finely stranded copper conductor copper double insulated sheath material (EPR/EPDM), core insulation (EPR/EPDM), up to 90 C
,current carrying capacity (DIN/VDE 298-4) normal voltage (450/750V – 0.6/ 1KV), class 5 flexibility, water resistant. special for drinking water .Standards (IEC 245, IEC 228, DIN 7295, VDE 250 VDE 282, VDE 293, VDE 295). For the following :-4X8 mm2</t>
  </si>
  <si>
    <t xml:space="preserve">Supply, inspect, install and operate all the following items according to the technical specifications.
DC cables :-
- Solar copper cable twin core 2×8mm2, (PVC insulated, cu cables positive and negative).
- Cable to connect each solar panel arrange to the combiner box.
- Flexible , double isolation and voltage drop should not exceed 3% .
DC cables shall be according to the standard TUV &amp; UL system, shall have a voltage not less than 800 DCV .
</t>
  </si>
  <si>
    <t xml:space="preserve">Provide and install gate with dimensions 2*3 of arch mesh wire with diameter of the iron 1.5 inch, to be  X-letter shaped  and installed on the two tracks of 3 inches. All works to be executed in accordance to the site engineers instructions.  </t>
  </si>
  <si>
    <t>Site Preparations
 أعمال تجهيز الموقع</t>
  </si>
  <si>
    <t>prepare the site and clean it from rubbish, Debris or any unwanted items.</t>
  </si>
  <si>
    <t>Transportation of all work personnel, equipment's and material to the site.</t>
  </si>
  <si>
    <t>Building capacity for Water Yard operators</t>
  </si>
  <si>
    <t xml:space="preserve">Conduct training of operating and management of water yard for water yard selected operatos and water management committee </t>
  </si>
  <si>
    <t xml:space="preserve"> install 2" material for borehole water point collecttion (Gl Pipe,elbows, teflontapes,check valve, flange adpators and any orher accessories) and as per engineer instructions</t>
  </si>
  <si>
    <t>توريد وتركيب عدادات المياه  قطر 1.25 بوصة عند البئر ,والخزان لقياس تدفق المياه من البئر</t>
  </si>
  <si>
    <t>Supply  and install bulk water flow meter 1.25 inch Dia.at well to measure water flow from well</t>
  </si>
  <si>
    <t>Supply, inspect, install and operate the following item according to the technical specifications.  
 Submersible Motor (shaft end) high temp. (HT) with stainless steel (AISI 304) motor body, stainless steel splined (AISI 316 or superior) motor shaft, SS motor upper &amp; lower, rewindable, winding PE2/PA max. temp. 50 C. water filled motors, starting DOL, voltage 380/415V, 50Hz, 3phases, motor speed &gt; 2850 RPM, IP68, efficiency ≥ 82%, cos Ø ≥ 0.84. (NBR) rubber parts, mechanical seal sic/sic, according to DIN 24960, NEMA mounting dimensions, for the following rating : 1 Kw , 1.25" or whatever rating it corresponds to Submersible pump .</t>
  </si>
  <si>
    <t>Supply, inspect, install and operate the following item according to the technical specifications.
( PV solar Panels ):- 405 watts 
- The panels should be mono or poly crystalline.
- Should be class A, fire class C, (72) cell.
- 1000 Vdc ( -40 to +85ْ C ) operating temp.
- Mechanical pressure not less than 5400 Pascal.
- Panels shall comply with IEC 61215, IEC 61730, UL 1703 Standards.</t>
  </si>
  <si>
    <t>Supply, inspect, install and operate the following item according to the technical specifications.
( Solar Pump controller ( Inverter ):- 1 kw
- MPPT type, ( 400 – 800 Vdc ).
- It has a variable frequency, ( 0 – 50 Hz ).
- It has DC input &amp; AC output .
- Output voltage 380/415 Vac.
- Protection grade not less than IP54.
- Comply with IEC 80529, UL 508C, EN 50178.</t>
  </si>
  <si>
    <t>Supply, inspect, install and operate the following item according to the technical specifications.                                                                           
Electrical control Panel (Starter):- 3phase, 415 V ±10 % , 50Hz , mainly design to work as an Auto transformer starter, provided with electronic monitoring and protection unit. The whole electrical parts designed according to VDE/DIN standards requirements and regulations , for the following rating :- 10 KW Panel..</t>
  </si>
  <si>
    <t>Supply and install 1 No of PVC (plastic tank) Vertical and cylinder shape with capacity of 5000 liter, Interior surface painted with black water roofing painting with all Accessories and fitting , tiga brand is favorable</t>
  </si>
  <si>
    <t xml:space="preserve">Provide Materials (bricks, sand and cement)  to build water collection station ( 2m *0.8m ) and highet of  1 m. as shown in drawings ,using factory manufactured Red bricks (25cmX12cmX6cm)  in 1:3 cement/sand mortar and 1.5 brick system.  </t>
  </si>
  <si>
    <t>Provide and paint to all walls of the distribution water station using basematic paint (glossy) of good quality and in  two layers of anti-humidity   white color paint</t>
  </si>
  <si>
    <t>توريد مواد و عمل بياض اسمنتي اسمنتي بنسبة خلط 1:3 (سمنت/رمل) للأوجه الخارجية لنقطة توزيع المياه, والعمل يتم حسب الرسومات و المواصفات و تعليمات المهندس المشرف</t>
  </si>
  <si>
    <t>توريد و تركيب ماسورة قلفنايز بقطر 1 بوصة بنقطة توزيع الحنفيات و استبدالها مع القديمة مع تركيب الملحقات و البلوفة ،العمل يشمل عمل طلاء مقاوم للصدأ</t>
  </si>
  <si>
    <t>Supply Gl pipe diameter of 1" with flanches, ball valves, union, Nevil, and any other accessories and install it instead of the old one in tap-stand water point, the work include also apply of unti-rust paint.</t>
  </si>
  <si>
    <t>Supply and install of flange coupling ,Ball valve 1" inch,  (Metal seat), Ductile Iron ,</t>
  </si>
  <si>
    <t xml:space="preserve">توريد وتركيب محبس يد عالي التحمل ضغط التشغيل له لا يقل عن 25 كجم/سم مربع قطر 1  هنش والعمل يشمل جميع ما يلزم من قطع خاصة وتوصيلات لإكمال العمل بحسب المواصفات وتعليمات المهندس المشرف </t>
  </si>
  <si>
    <t>توريد و تركيب خزان بلاستيكي (نوعية جيدة) سعة 5000 لتر ذو شكل إسطواني و إتجاه رأسي بكامل ملحقاته مع مراعاة ان يكون السطح الداخلي اسود اللون</t>
  </si>
  <si>
    <t xml:space="preserve">توريد و تصنيع مواد (حديد ، زوايا ز صفائح)  برج بارتفاع 4 أمتار لحمل الخزان البلاستيكي باستخدام مادة ثقيلة الوزن مع طلاء طبقتين بطلاء إيبوكسي أو أي نوع من الطلاء المقاوم للصدأ لأي منها كما هو موضح في المواصفات الفنية وحسب تعليمات المهندس </t>
  </si>
  <si>
    <t xml:space="preserve">Supply and laydown selected material (backfill) at the area of tab stand with good compaction and thichness 10 cm </t>
  </si>
  <si>
    <t xml:space="preserve"> Supply, inspect, install and operate the following item according to the technical specifications.
Submersible Pump, Centrifugal multistage type, having standard ISO-9906 Specification, Pump efficiency &gt; 70% at design point, the pump bowel (shaft, impeller, casing, pump delivery and housing, coupling, wear ring, none return valve, strainer … etc. ) which made entirely from steel DIN 1.4401/AISI316. For the following type: Submersible pump: Q= 2.1 m3/hr , H=75 m</t>
  </si>
  <si>
    <t xml:space="preserve">Provision and installation of fence wire (Gabion )  around the water yard, area of 20x20 m2 and  2m using chain link rools and 2 inch iron angel thichness of 3mm, 7x7 cm fixed to the ground with concrete base ( 40cm x 40cm) ,  and mix of  1:1.5:3 including preparation, placing, compaction and curing using ordinary Portland Cement , and 15 cm depth.  as per attached drawing and engineer instructions
</t>
  </si>
  <si>
    <t>صنيع وتركيب سلم معدني و درابزين للوصول إلى شكل اللوحة كما هو موضح في المواصفات ووفقًا لتعليمات المهندس.</t>
  </si>
  <si>
    <t>توريد مواد (ركام، رمل ، مياه) و عمل خرسانة مسلحة لقواعد البرج  بإستخدام خلطة قياسية (1:2:4) و حديد تسليح بقطر 12 ملم ، و أيضا توريد شبكة حديد لتسليح خرسانة القاعدة حسب الرسومات و حسب توجيهات المهندس المشرف</t>
  </si>
  <si>
    <t xml:space="preserve">توريد مواد و تركيب جسم حامل لالواح الطاقة الشمسية بحجم 405 واط </t>
  </si>
  <si>
    <t>Supply materials and fabricate mounting structre for 405 watt PV Solar at the top of elevated tank with all accessories as per engineer structr</t>
  </si>
  <si>
    <t>pcs</t>
  </si>
  <si>
    <t>توريد مواد لإعادة تأهيل  نقاط مياه بكافة ملحقاتها بحسب الملحق 2</t>
  </si>
  <si>
    <t xml:space="preserve">توريد مواد (ماسورة قلفنايز 2 بوصة، أكواع قلفنايز 2 بوصة، فلنشات و أدابترات) و عمل توصيلة للبئر مع عمل كل ما يلزم من أصول الصنعة </t>
  </si>
  <si>
    <t>توريد و بناء  نقطة توزيع حنفيات مفرغ ثقيل اتوتاميتك لبناء نقطة توزيع المياه (2م*0.8م) كما هو موضح بالرسومات باستخدام بردين مقاس 20سم*20سم*40سم بنسبة خلط للمونة الاسمنتية 1:3</t>
  </si>
  <si>
    <t xml:space="preserve">توريد و عمل طلاء جميع الجدران الخارجية لنقطة توزيع المياه بطلاء بلاستيكي جيد الجودة مقاوم طبقتين  لون  كريمي من البوماستك السلك  شاملا كل ما يلزم لإنهاء العمل على أكمل وجه حسب المواصفات و تعليمات المهندس المشرف </t>
  </si>
  <si>
    <t xml:space="preserve"> توريد و تركيب نقطة تجميع حوض حيوانات جديدة بسعة 1 م 3 باستخدام لوحة MS بسمك 3 مم ، ويشمل العمل تركيب أنبوب حامل 63 مم (2 بوصة) مع صمام وكوع وأي ملحقات أخرى بالقرب من السياج ثم يتم تمديدها إلى حوض الحيوانات خارج السياج باستخدام أنابيب HDPE المرنة بحجم 2 بوصة . </t>
  </si>
  <si>
    <t>توريد و عمل ردميات في منطقة حنفيات ترش و تمندل جيدا   بسمك 10 سم</t>
  </si>
  <si>
    <t>توريد و صب  خرسانة عادية بإسمنت عادي تحت الحوض بسماكة 10سم مع الدمك و رش الماء و الصب باستخدام اسمنت بوتلاندي عادي 250كجم/متر3</t>
  </si>
  <si>
    <t>Supply and install 1 inch poly ethelyen hose pipe, presure of 6 bar</t>
  </si>
  <si>
    <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</si>
</sst>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2" x14ac:knownFonts="1">
    <font>
      <sz val="11"/>
      <color theme="1"/>
      <name val="Calibri"/>
      <family val="2"/>
      <scheme val="minor"/>
    </font>
    <font>
      <sz val="11"/>
      <color theme="1"/>
      <name val="Calibri"/>
      <family val="2"/>
      <scheme val="minor"/>
    </font>
    <font>
      <sz val="11"/>
      <color theme="1"/>
      <name val="Calibri"/>
      <family val="2"/>
      <charset val="178"/>
      <scheme val="minor"/>
    </font>
    <font>
      <sz val="10"/>
      <name val="Arial"/>
      <family val="2"/>
    </font>
    <font>
      <b/>
      <sz val="14"/>
      <name val="Arial"/>
      <family val="2"/>
    </font>
    <font>
      <sz val="11"/>
      <color rgb="FF000000"/>
      <name val="Arial"/>
      <family val="2"/>
    </font>
    <font>
      <sz val="11"/>
      <color rgb="FF000000"/>
      <name val="Calibri"/>
      <family val="2"/>
    </font>
    <font>
      <b/>
      <sz val="11"/>
      <name val="Arial"/>
      <family val="2"/>
    </font>
    <font>
      <b/>
      <sz val="14"/>
      <name val="Calibri"/>
      <family val="2"/>
    </font>
    <font>
      <sz val="11"/>
      <name val="Calibri"/>
      <family val="2"/>
    </font>
    <font>
      <b/>
      <sz val="12"/>
      <name val="Calibri"/>
      <family val="2"/>
      <scheme val="minor"/>
    </font>
    <font>
      <b/>
      <sz val="11"/>
      <name val="Calibri"/>
      <family val="2"/>
    </font>
    <font>
      <sz val="11"/>
      <name val="Cambria"/>
      <family val="1"/>
      <scheme val="major"/>
    </font>
    <font>
      <vertAlign val="superscript"/>
      <sz val="14"/>
      <name val="Arial"/>
      <family val="2"/>
    </font>
    <font>
      <b/>
      <sz val="11"/>
      <name val="Calibri"/>
      <family val="2"/>
      <scheme val="minor"/>
    </font>
    <font>
      <sz val="11"/>
      <name val="Calibri"/>
      <family val="2"/>
      <scheme val="minor"/>
    </font>
    <font>
      <sz val="11"/>
      <name val="Arial"/>
      <family val="2"/>
    </font>
    <font>
      <sz val="11"/>
      <color theme="1"/>
      <name val="Arial"/>
      <family val="2"/>
    </font>
    <font>
      <b/>
      <sz val="12"/>
      <name val="Arial"/>
      <family val="2"/>
    </font>
    <font>
      <sz val="12"/>
      <color theme="1"/>
      <name val="Arial"/>
      <family val="2"/>
    </font>
    <font>
      <b/>
      <sz val="13"/>
      <name val="Arial"/>
      <family val="2"/>
    </font>
    <font>
      <b/>
      <sz val="11"/>
      <color theme="0" tint="-0.499984740745262"/>
      <name val="Arial"/>
      <family val="2"/>
    </font>
  </fonts>
  <fills count="8">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0"/>
        <bgColor rgb="FF000000"/>
      </patternFill>
    </fill>
    <fill>
      <patternFill patternType="solid">
        <fgColor rgb="FFFDC82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indexed="64"/>
      </left>
      <right style="thin">
        <color indexed="64"/>
      </right>
      <top style="thin">
        <color indexed="64"/>
      </top>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top/>
      <bottom style="medium">
        <color indexed="64"/>
      </bottom>
      <diagonal/>
    </border>
    <border>
      <left style="thin">
        <color indexed="64"/>
      </left>
      <right/>
      <top/>
      <bottom/>
      <diagonal/>
    </border>
    <border>
      <left/>
      <right/>
      <top style="medium">
        <color auto="1"/>
      </top>
      <bottom/>
      <diagonal/>
    </border>
    <border>
      <left style="medium">
        <color indexed="64"/>
      </left>
      <right style="thin">
        <color indexed="64"/>
      </right>
      <top/>
      <bottom/>
      <diagonal/>
    </border>
    <border>
      <left style="thin">
        <color auto="1"/>
      </left>
      <right/>
      <top/>
      <bottom style="medium">
        <color auto="1"/>
      </bottom>
      <diagonal/>
    </border>
  </borders>
  <cellStyleXfs count="16">
    <xf numFmtId="0" fontId="0" fillId="0" borderId="0"/>
    <xf numFmtId="0" fontId="2" fillId="0" borderId="0"/>
    <xf numFmtId="0" fontId="3" fillId="0" borderId="0"/>
    <xf numFmtId="43" fontId="1" fillId="0" borderId="0" applyFont="0" applyFill="0" applyBorder="0" applyAlignment="0" applyProtection="0"/>
    <xf numFmtId="0" fontId="2" fillId="0" borderId="0"/>
    <xf numFmtId="0" fontId="3" fillId="0" borderId="0"/>
    <xf numFmtId="0" fontId="1" fillId="0" borderId="0"/>
    <xf numFmtId="0" fontId="1"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0" fontId="5" fillId="0" borderId="0"/>
    <xf numFmtId="0" fontId="1" fillId="0" borderId="0"/>
    <xf numFmtId="0" fontId="6" fillId="0" borderId="0"/>
    <xf numFmtId="0" fontId="1" fillId="0" borderId="0"/>
    <xf numFmtId="43" fontId="1" fillId="0" borderId="0" applyFont="0" applyFill="0" applyBorder="0" applyAlignment="0" applyProtection="0"/>
  </cellStyleXfs>
  <cellXfs count="204">
    <xf numFmtId="0" fontId="0" fillId="0" borderId="0" xfId="0"/>
    <xf numFmtId="0" fontId="9" fillId="0" borderId="0" xfId="0" applyFont="1"/>
    <xf numFmtId="4" fontId="10" fillId="2" borderId="28" xfId="2" applyNumberFormat="1" applyFont="1" applyFill="1" applyBorder="1" applyAlignment="1">
      <alignment horizontal="center" vertical="center" wrapText="1"/>
    </xf>
    <xf numFmtId="0" fontId="11" fillId="3" borderId="23" xfId="2" applyFont="1" applyFill="1" applyBorder="1" applyAlignment="1">
      <alignment horizontal="left" vertical="center" wrapText="1"/>
    </xf>
    <xf numFmtId="0" fontId="11" fillId="3" borderId="5" xfId="2" applyFont="1" applyFill="1" applyBorder="1" applyAlignment="1">
      <alignment horizontal="center" vertical="center" wrapText="1"/>
    </xf>
    <xf numFmtId="0" fontId="11" fillId="3" borderId="6" xfId="2" applyFont="1" applyFill="1" applyBorder="1" applyAlignment="1">
      <alignment horizontal="center" vertical="center" wrapText="1"/>
    </xf>
    <xf numFmtId="0" fontId="0" fillId="0" borderId="0" xfId="0" applyAlignment="1">
      <alignment horizontal="center" vertical="center"/>
    </xf>
    <xf numFmtId="0" fontId="12" fillId="0" borderId="3" xfId="2" applyFont="1" applyBorder="1" applyAlignment="1">
      <alignment vertical="top" wrapText="1" readingOrder="1"/>
    </xf>
    <xf numFmtId="0" fontId="12" fillId="0" borderId="29" xfId="2" applyFont="1" applyBorder="1" applyAlignment="1">
      <alignment horizontal="right" vertical="top" wrapText="1"/>
    </xf>
    <xf numFmtId="3" fontId="15" fillId="5" borderId="22" xfId="2" applyNumberFormat="1" applyFont="1" applyFill="1" applyBorder="1" applyAlignment="1">
      <alignment horizontal="center" vertical="center" wrapText="1"/>
    </xf>
    <xf numFmtId="4" fontId="15" fillId="5" borderId="22" xfId="2" applyNumberFormat="1" applyFont="1" applyFill="1" applyBorder="1" applyAlignment="1">
      <alignment horizontal="center" vertical="center" wrapText="1"/>
    </xf>
    <xf numFmtId="4" fontId="14" fillId="5" borderId="22" xfId="2" applyNumberFormat="1" applyFont="1" applyFill="1" applyBorder="1" applyAlignment="1">
      <alignment horizontal="center" vertical="center" wrapText="1"/>
    </xf>
    <xf numFmtId="4" fontId="15" fillId="5" borderId="23" xfId="2" applyNumberFormat="1" applyFont="1" applyFill="1" applyBorder="1" applyAlignment="1">
      <alignment horizontal="center" vertical="center" wrapText="1"/>
    </xf>
    <xf numFmtId="0" fontId="9" fillId="3" borderId="18" xfId="2" applyFont="1" applyFill="1" applyBorder="1" applyAlignment="1">
      <alignment horizontal="center" vertical="center" wrapText="1"/>
    </xf>
    <xf numFmtId="0" fontId="12" fillId="0" borderId="29" xfId="2" applyFont="1" applyBorder="1" applyAlignment="1">
      <alignment vertical="top" wrapText="1" readingOrder="1"/>
    </xf>
    <xf numFmtId="3" fontId="14" fillId="5" borderId="22" xfId="2" applyNumberFormat="1" applyFont="1" applyFill="1" applyBorder="1" applyAlignment="1">
      <alignment horizontal="center" vertical="center" wrapText="1"/>
    </xf>
    <xf numFmtId="4" fontId="10" fillId="2" borderId="27" xfId="2" applyNumberFormat="1" applyFont="1" applyFill="1" applyBorder="1" applyAlignment="1">
      <alignment horizontal="center" vertical="center" wrapText="1"/>
    </xf>
    <xf numFmtId="0" fontId="16" fillId="0" borderId="0" xfId="0" applyFont="1"/>
    <xf numFmtId="0" fontId="17" fillId="0" borderId="0" xfId="0" applyFont="1"/>
    <xf numFmtId="4" fontId="18" fillId="2" borderId="27" xfId="2" applyNumberFormat="1" applyFont="1" applyFill="1" applyBorder="1" applyAlignment="1">
      <alignment horizontal="center" vertical="center" wrapText="1"/>
    </xf>
    <xf numFmtId="4" fontId="18" fillId="2" borderId="28" xfId="2" applyNumberFormat="1" applyFont="1" applyFill="1" applyBorder="1" applyAlignment="1">
      <alignment horizontal="center" vertical="center" wrapText="1"/>
    </xf>
    <xf numFmtId="0" fontId="16" fillId="3" borderId="18" xfId="2" applyFont="1" applyFill="1" applyBorder="1" applyAlignment="1">
      <alignment horizontal="center" vertical="center" wrapText="1"/>
    </xf>
    <xf numFmtId="0" fontId="7" fillId="3" borderId="4" xfId="2" applyFont="1" applyFill="1" applyBorder="1" applyAlignment="1">
      <alignment horizontal="left" vertical="center" wrapText="1"/>
    </xf>
    <xf numFmtId="0" fontId="7" fillId="3" borderId="5" xfId="2" applyFont="1" applyFill="1" applyBorder="1" applyAlignment="1">
      <alignment horizontal="center" vertical="center" wrapText="1"/>
    </xf>
    <xf numFmtId="0" fontId="7" fillId="3" borderId="6" xfId="2" applyFont="1" applyFill="1" applyBorder="1" applyAlignment="1">
      <alignment horizontal="center" vertical="center" wrapText="1"/>
    </xf>
    <xf numFmtId="0" fontId="17" fillId="0" borderId="0" xfId="0" applyFont="1" applyAlignment="1">
      <alignment horizontal="center" vertical="center"/>
    </xf>
    <xf numFmtId="0" fontId="16" fillId="0" borderId="30" xfId="2" applyFont="1" applyBorder="1" applyAlignment="1">
      <alignment horizontal="center" vertical="center" wrapText="1"/>
    </xf>
    <xf numFmtId="0" fontId="16" fillId="0" borderId="3" xfId="2" applyFont="1" applyBorder="1" applyAlignment="1">
      <alignment vertical="top" wrapText="1" readingOrder="1"/>
    </xf>
    <xf numFmtId="3" fontId="16" fillId="0" borderId="3" xfId="2" applyNumberFormat="1" applyFont="1" applyBorder="1" applyAlignment="1">
      <alignment horizontal="center" vertical="center" wrapText="1"/>
    </xf>
    <xf numFmtId="4" fontId="16" fillId="4" borderId="3" xfId="2" applyNumberFormat="1" applyFont="1" applyFill="1" applyBorder="1" applyAlignment="1">
      <alignment horizontal="center" vertical="center" wrapText="1"/>
    </xf>
    <xf numFmtId="4" fontId="16" fillId="4" borderId="1" xfId="2" applyNumberFormat="1" applyFont="1" applyFill="1" applyBorder="1" applyAlignment="1">
      <alignment horizontal="center" vertical="center" wrapText="1"/>
    </xf>
    <xf numFmtId="4" fontId="16" fillId="0" borderId="3" xfId="0" applyNumberFormat="1" applyFont="1" applyBorder="1" applyAlignment="1">
      <alignment horizontal="center" vertical="center"/>
    </xf>
    <xf numFmtId="3" fontId="16" fillId="4" borderId="3" xfId="2" applyNumberFormat="1" applyFont="1" applyFill="1" applyBorder="1" applyAlignment="1">
      <alignment horizontal="center" vertical="center" wrapText="1"/>
    </xf>
    <xf numFmtId="4" fontId="16" fillId="0" borderId="20" xfId="0" applyNumberFormat="1" applyFont="1" applyBorder="1" applyAlignment="1">
      <alignment horizontal="center" vertical="center"/>
    </xf>
    <xf numFmtId="4" fontId="16" fillId="4" borderId="31" xfId="0" applyNumberFormat="1" applyFont="1" applyFill="1" applyBorder="1" applyAlignment="1">
      <alignment horizontal="center" vertical="center"/>
    </xf>
    <xf numFmtId="4" fontId="16" fillId="0" borderId="3" xfId="2" applyNumberFormat="1" applyFont="1" applyBorder="1" applyAlignment="1">
      <alignment horizontal="center" vertical="center" wrapText="1"/>
    </xf>
    <xf numFmtId="4" fontId="16" fillId="0" borderId="31" xfId="2" applyNumberFormat="1" applyFont="1" applyBorder="1" applyAlignment="1">
      <alignment horizontal="center" vertical="center" wrapText="1"/>
    </xf>
    <xf numFmtId="0" fontId="16" fillId="0" borderId="37" xfId="0" applyFont="1" applyBorder="1" applyAlignment="1">
      <alignment wrapText="1"/>
    </xf>
    <xf numFmtId="4" fontId="16" fillId="0" borderId="1" xfId="2" applyNumberFormat="1" applyFont="1" applyBorder="1" applyAlignment="1">
      <alignment horizontal="center" vertical="center" wrapText="1"/>
    </xf>
    <xf numFmtId="4" fontId="16" fillId="0" borderId="1" xfId="0" applyNumberFormat="1" applyFont="1" applyBorder="1" applyAlignment="1">
      <alignment horizontal="center" vertical="center"/>
    </xf>
    <xf numFmtId="3" fontId="16" fillId="5" borderId="22" xfId="2" applyNumberFormat="1" applyFont="1" applyFill="1" applyBorder="1" applyAlignment="1">
      <alignment horizontal="center" vertical="center" wrapText="1"/>
    </xf>
    <xf numFmtId="4" fontId="16" fillId="5" borderId="22" xfId="2" applyNumberFormat="1" applyFont="1" applyFill="1" applyBorder="1" applyAlignment="1">
      <alignment horizontal="center" vertical="center" wrapText="1"/>
    </xf>
    <xf numFmtId="4" fontId="7" fillId="5" borderId="22" xfId="2" applyNumberFormat="1" applyFont="1" applyFill="1" applyBorder="1" applyAlignment="1">
      <alignment horizontal="center" vertical="center" wrapText="1"/>
    </xf>
    <xf numFmtId="4" fontId="16" fillId="5" borderId="23" xfId="2" applyNumberFormat="1" applyFont="1" applyFill="1" applyBorder="1" applyAlignment="1">
      <alignment horizontal="center" vertical="center" wrapText="1"/>
    </xf>
    <xf numFmtId="0" fontId="16" fillId="0" borderId="36" xfId="2" applyFont="1" applyBorder="1" applyAlignment="1">
      <alignment vertical="top" wrapText="1" readingOrder="1"/>
    </xf>
    <xf numFmtId="0" fontId="19" fillId="6" borderId="0" xfId="0" applyFont="1" applyFill="1" applyAlignment="1">
      <alignment horizontal="left" vertical="center" wrapText="1"/>
    </xf>
    <xf numFmtId="4" fontId="16" fillId="4" borderId="2" xfId="2" applyNumberFormat="1" applyFont="1" applyFill="1" applyBorder="1" applyAlignment="1">
      <alignment horizontal="center" vertical="center" wrapText="1"/>
    </xf>
    <xf numFmtId="4" fontId="16" fillId="0" borderId="19" xfId="0" applyNumberFormat="1" applyFont="1" applyBorder="1" applyAlignment="1">
      <alignment horizontal="center" vertical="center"/>
    </xf>
    <xf numFmtId="4" fontId="16" fillId="4" borderId="38" xfId="0" applyNumberFormat="1" applyFont="1" applyFill="1" applyBorder="1" applyAlignment="1">
      <alignment horizontal="center" vertical="center"/>
    </xf>
    <xf numFmtId="4" fontId="16" fillId="4" borderId="39" xfId="0" applyNumberFormat="1" applyFont="1" applyFill="1" applyBorder="1" applyAlignment="1">
      <alignment horizontal="center" vertical="center"/>
    </xf>
    <xf numFmtId="0" fontId="7" fillId="5" borderId="28" xfId="2" applyFont="1" applyFill="1" applyBorder="1" applyAlignment="1">
      <alignment horizontal="center" vertical="center" wrapText="1"/>
    </xf>
    <xf numFmtId="4" fontId="7" fillId="5" borderId="28" xfId="15" applyNumberFormat="1" applyFont="1" applyFill="1" applyBorder="1" applyAlignment="1">
      <alignment horizontal="center" vertical="center" wrapText="1"/>
    </xf>
    <xf numFmtId="4" fontId="7" fillId="5" borderId="33" xfId="15" applyNumberFormat="1" applyFont="1" applyFill="1" applyBorder="1" applyAlignment="1">
      <alignment horizontal="center" vertical="center" wrapText="1"/>
    </xf>
    <xf numFmtId="0" fontId="17" fillId="6" borderId="20" xfId="0" applyFont="1" applyFill="1" applyBorder="1" applyAlignment="1">
      <alignment horizontal="left" vertical="center" wrapText="1"/>
    </xf>
    <xf numFmtId="0" fontId="11" fillId="3" borderId="4" xfId="2" applyFont="1" applyFill="1" applyBorder="1" applyAlignment="1">
      <alignment vertical="center" wrapText="1"/>
    </xf>
    <xf numFmtId="0" fontId="11" fillId="3" borderId="5" xfId="2" applyFont="1" applyFill="1" applyBorder="1" applyAlignment="1">
      <alignment vertical="center" wrapText="1"/>
    </xf>
    <xf numFmtId="0" fontId="11" fillId="3" borderId="6" xfId="2" applyFont="1" applyFill="1" applyBorder="1" applyAlignment="1">
      <alignment vertical="center" wrapText="1"/>
    </xf>
    <xf numFmtId="0" fontId="7" fillId="3" borderId="18" xfId="2" applyFont="1" applyFill="1" applyBorder="1" applyAlignment="1">
      <alignment horizontal="center" vertical="center" wrapText="1"/>
    </xf>
    <xf numFmtId="0" fontId="7" fillId="3" borderId="4" xfId="2" applyFont="1" applyFill="1" applyBorder="1" applyAlignment="1">
      <alignment vertical="center" wrapText="1"/>
    </xf>
    <xf numFmtId="0" fontId="7" fillId="3" borderId="5" xfId="2" applyFont="1" applyFill="1" applyBorder="1" applyAlignment="1">
      <alignment vertical="center" wrapText="1"/>
    </xf>
    <xf numFmtId="0" fontId="7" fillId="3" borderId="6" xfId="2" applyFont="1" applyFill="1" applyBorder="1" applyAlignment="1">
      <alignment vertical="center" wrapText="1"/>
    </xf>
    <xf numFmtId="4" fontId="16" fillId="0" borderId="2" xfId="2" applyNumberFormat="1" applyFont="1" applyBorder="1" applyAlignment="1">
      <alignment horizontal="center" vertical="center" wrapText="1"/>
    </xf>
    <xf numFmtId="0" fontId="16" fillId="0" borderId="29" xfId="2" applyFont="1" applyBorder="1" applyAlignment="1">
      <alignment horizontal="right" vertical="top" wrapText="1"/>
    </xf>
    <xf numFmtId="0" fontId="16" fillId="0" borderId="29" xfId="2" applyFont="1" applyBorder="1" applyAlignment="1">
      <alignment vertical="top" wrapText="1"/>
    </xf>
    <xf numFmtId="3" fontId="16" fillId="5" borderId="16" xfId="2" applyNumberFormat="1" applyFont="1" applyFill="1" applyBorder="1" applyAlignment="1">
      <alignment horizontal="center" vertical="center" wrapText="1"/>
    </xf>
    <xf numFmtId="4" fontId="16" fillId="5" borderId="16" xfId="2" applyNumberFormat="1" applyFont="1" applyFill="1" applyBorder="1" applyAlignment="1">
      <alignment horizontal="center" vertical="center" wrapText="1"/>
    </xf>
    <xf numFmtId="4" fontId="7" fillId="5" borderId="16" xfId="2" applyNumberFormat="1" applyFont="1" applyFill="1" applyBorder="1" applyAlignment="1">
      <alignment horizontal="center" vertical="center" wrapText="1"/>
    </xf>
    <xf numFmtId="4" fontId="16" fillId="5" borderId="17" xfId="2" applyNumberFormat="1" applyFont="1" applyFill="1" applyBorder="1" applyAlignment="1">
      <alignment horizontal="center" vertical="center" wrapText="1"/>
    </xf>
    <xf numFmtId="4" fontId="10" fillId="2" borderId="25" xfId="2" applyNumberFormat="1" applyFont="1" applyFill="1" applyBorder="1" applyAlignment="1">
      <alignment horizontal="center" vertical="center" wrapText="1"/>
    </xf>
    <xf numFmtId="0" fontId="4" fillId="7" borderId="0" xfId="2" applyFont="1" applyFill="1" applyAlignment="1">
      <alignment vertical="center" wrapText="1"/>
    </xf>
    <xf numFmtId="0" fontId="4" fillId="7" borderId="0" xfId="2" applyFont="1" applyFill="1" applyAlignment="1">
      <alignment vertical="center"/>
    </xf>
    <xf numFmtId="0" fontId="12" fillId="0" borderId="29" xfId="2" applyFont="1" applyBorder="1" applyAlignment="1">
      <alignment vertical="top" wrapText="1" readingOrder="2"/>
    </xf>
    <xf numFmtId="3" fontId="16" fillId="4" borderId="12" xfId="2" applyNumberFormat="1" applyFont="1" applyFill="1" applyBorder="1" applyAlignment="1">
      <alignment horizontal="center" vertical="center" wrapText="1"/>
    </xf>
    <xf numFmtId="4" fontId="16" fillId="0" borderId="12" xfId="0" applyNumberFormat="1" applyFont="1" applyBorder="1" applyAlignment="1">
      <alignment horizontal="center" vertical="center"/>
    </xf>
    <xf numFmtId="4" fontId="16" fillId="4" borderId="12" xfId="2" applyNumberFormat="1" applyFont="1" applyFill="1" applyBorder="1" applyAlignment="1">
      <alignment horizontal="center" vertical="center" wrapText="1"/>
    </xf>
    <xf numFmtId="3" fontId="16" fillId="0" borderId="12" xfId="2" applyNumberFormat="1" applyFont="1" applyBorder="1" applyAlignment="1">
      <alignment horizontal="center" vertical="center" wrapText="1"/>
    </xf>
    <xf numFmtId="0" fontId="16" fillId="0" borderId="11" xfId="2" applyFont="1" applyBorder="1" applyAlignment="1">
      <alignment horizontal="center" vertical="center" wrapText="1"/>
    </xf>
    <xf numFmtId="4" fontId="16" fillId="0" borderId="8" xfId="0" applyNumberFormat="1" applyFont="1" applyBorder="1" applyAlignment="1">
      <alignment horizontal="center" vertical="center"/>
    </xf>
    <xf numFmtId="3" fontId="16" fillId="0" borderId="21" xfId="2" applyNumberFormat="1" applyFont="1" applyBorder="1" applyAlignment="1">
      <alignment horizontal="center" vertical="center" wrapText="1"/>
    </xf>
    <xf numFmtId="4" fontId="16" fillId="0" borderId="21" xfId="0" applyNumberFormat="1" applyFont="1" applyBorder="1" applyAlignment="1">
      <alignment horizontal="center" vertical="center"/>
    </xf>
    <xf numFmtId="4" fontId="16" fillId="0" borderId="41" xfId="0" applyNumberFormat="1" applyFont="1" applyBorder="1" applyAlignment="1">
      <alignment horizontal="center" vertical="center"/>
    </xf>
    <xf numFmtId="0" fontId="12" fillId="0" borderId="3" xfId="2" applyFont="1" applyBorder="1" applyAlignment="1">
      <alignment vertical="center" wrapText="1" readingOrder="1"/>
    </xf>
    <xf numFmtId="0" fontId="12" fillId="0" borderId="29" xfId="2" applyFont="1" applyBorder="1" applyAlignment="1">
      <alignment vertical="center" wrapText="1" readingOrder="1"/>
    </xf>
    <xf numFmtId="0" fontId="11" fillId="3" borderId="42" xfId="2" applyFont="1" applyFill="1" applyBorder="1" applyAlignment="1">
      <alignment vertical="center" wrapText="1"/>
    </xf>
    <xf numFmtId="3" fontId="15" fillId="5" borderId="16" xfId="2" applyNumberFormat="1" applyFont="1" applyFill="1" applyBorder="1" applyAlignment="1">
      <alignment horizontal="center" vertical="center" wrapText="1"/>
    </xf>
    <xf numFmtId="4" fontId="15" fillId="5" borderId="16" xfId="2" applyNumberFormat="1" applyFont="1" applyFill="1" applyBorder="1" applyAlignment="1">
      <alignment horizontal="center" vertical="center" wrapText="1"/>
    </xf>
    <xf numFmtId="3" fontId="14" fillId="5" borderId="16" xfId="2" applyNumberFormat="1" applyFont="1" applyFill="1" applyBorder="1" applyAlignment="1">
      <alignment horizontal="center" vertical="center" wrapText="1"/>
    </xf>
    <xf numFmtId="4" fontId="16" fillId="4" borderId="21" xfId="2" applyNumberFormat="1" applyFont="1" applyFill="1" applyBorder="1" applyAlignment="1">
      <alignment horizontal="center" vertical="center" wrapText="1"/>
    </xf>
    <xf numFmtId="4" fontId="16" fillId="4" borderId="38" xfId="0" applyNumberFormat="1" applyFont="1" applyFill="1" applyBorder="1" applyAlignment="1">
      <alignment horizontal="left" vertical="center" wrapText="1"/>
    </xf>
    <xf numFmtId="0" fontId="16" fillId="3" borderId="14" xfId="2" applyFont="1" applyFill="1" applyBorder="1" applyAlignment="1">
      <alignment horizontal="center" vertical="center" wrapText="1"/>
    </xf>
    <xf numFmtId="0" fontId="7" fillId="3" borderId="44" xfId="2" applyFont="1" applyFill="1" applyBorder="1" applyAlignment="1">
      <alignment horizontal="left" vertical="center" wrapText="1"/>
    </xf>
    <xf numFmtId="3" fontId="16" fillId="5" borderId="24" xfId="2" applyNumberFormat="1" applyFont="1" applyFill="1" applyBorder="1" applyAlignment="1">
      <alignment horizontal="center" vertical="center" wrapText="1"/>
    </xf>
    <xf numFmtId="0" fontId="16" fillId="0" borderId="12" xfId="2" applyFont="1" applyBorder="1" applyAlignment="1">
      <alignment vertical="top" wrapText="1" readingOrder="1"/>
    </xf>
    <xf numFmtId="4" fontId="16" fillId="4" borderId="27" xfId="2" applyNumberFormat="1" applyFont="1" applyFill="1" applyBorder="1" applyAlignment="1">
      <alignment horizontal="center" vertical="center" wrapText="1"/>
    </xf>
    <xf numFmtId="4" fontId="16" fillId="0" borderId="35" xfId="0" applyNumberFormat="1" applyFont="1" applyBorder="1" applyAlignment="1">
      <alignment horizontal="center" vertical="center"/>
    </xf>
    <xf numFmtId="0" fontId="5" fillId="0" borderId="9" xfId="2" applyFont="1" applyBorder="1" applyAlignment="1">
      <alignment horizontal="left" vertical="center" wrapText="1"/>
    </xf>
    <xf numFmtId="3" fontId="16" fillId="0" borderId="28" xfId="2" applyNumberFormat="1" applyFont="1" applyBorder="1" applyAlignment="1">
      <alignment horizontal="center" vertical="center" wrapText="1"/>
    </xf>
    <xf numFmtId="4" fontId="16" fillId="4" borderId="28" xfId="2" applyNumberFormat="1" applyFont="1" applyFill="1" applyBorder="1" applyAlignment="1">
      <alignment horizontal="center" vertical="center" wrapText="1"/>
    </xf>
    <xf numFmtId="4" fontId="16" fillId="0" borderId="28" xfId="0" applyNumberFormat="1" applyFont="1" applyBorder="1" applyAlignment="1">
      <alignment horizontal="center" vertical="center"/>
    </xf>
    <xf numFmtId="3" fontId="16" fillId="4" borderId="28" xfId="2" applyNumberFormat="1" applyFont="1" applyFill="1" applyBorder="1" applyAlignment="1">
      <alignment horizontal="center" vertical="center" wrapText="1"/>
    </xf>
    <xf numFmtId="4" fontId="16" fillId="0" borderId="44" xfId="0" applyNumberFormat="1" applyFont="1" applyBorder="1" applyAlignment="1">
      <alignment horizontal="center" vertical="center"/>
    </xf>
    <xf numFmtId="4" fontId="16" fillId="4" borderId="17" xfId="0" applyNumberFormat="1" applyFont="1" applyFill="1" applyBorder="1" applyAlignment="1">
      <alignment horizontal="center" vertical="center"/>
    </xf>
    <xf numFmtId="0" fontId="16" fillId="0" borderId="43" xfId="2" applyFont="1" applyBorder="1" applyAlignment="1">
      <alignment horizontal="center" vertical="center" wrapText="1"/>
    </xf>
    <xf numFmtId="0" fontId="12" fillId="0" borderId="29" xfId="2" applyFont="1" applyBorder="1" applyAlignment="1">
      <alignment horizontal="right" vertical="center" wrapText="1" readingOrder="2"/>
    </xf>
    <xf numFmtId="0" fontId="16" fillId="3" borderId="11" xfId="2" applyFont="1" applyFill="1" applyBorder="1" applyAlignment="1">
      <alignment horizontal="center" vertical="center" wrapText="1"/>
    </xf>
    <xf numFmtId="0" fontId="16" fillId="0" borderId="1" xfId="2" applyFont="1" applyBorder="1" applyAlignment="1">
      <alignment horizontal="center" vertical="center" wrapText="1"/>
    </xf>
    <xf numFmtId="0" fontId="5" fillId="0" borderId="42" xfId="2" applyFont="1" applyBorder="1" applyAlignment="1">
      <alignment horizontal="left" vertical="center" wrapText="1"/>
    </xf>
    <xf numFmtId="3" fontId="16" fillId="0" borderId="1" xfId="2" applyNumberFormat="1" applyFont="1" applyBorder="1" applyAlignment="1">
      <alignment horizontal="center" vertical="center" wrapText="1"/>
    </xf>
    <xf numFmtId="3" fontId="16" fillId="4" borderId="1" xfId="2" applyNumberFormat="1" applyFont="1" applyFill="1" applyBorder="1" applyAlignment="1">
      <alignment horizontal="center" vertical="center" wrapText="1"/>
    </xf>
    <xf numFmtId="0" fontId="21" fillId="5" borderId="28" xfId="2" applyFont="1" applyFill="1" applyBorder="1" applyAlignment="1">
      <alignment horizontal="center" vertical="center" wrapText="1"/>
    </xf>
    <xf numFmtId="4" fontId="21" fillId="5" borderId="28" xfId="15" applyNumberFormat="1" applyFont="1" applyFill="1" applyBorder="1" applyAlignment="1">
      <alignment horizontal="center" vertical="center" wrapText="1"/>
    </xf>
    <xf numFmtId="4" fontId="21" fillId="5" borderId="33" xfId="15" applyNumberFormat="1" applyFont="1" applyFill="1" applyBorder="1" applyAlignment="1">
      <alignment horizontal="center" vertical="center" wrapText="1"/>
    </xf>
    <xf numFmtId="0" fontId="12" fillId="0" borderId="21" xfId="2" applyFont="1" applyBorder="1" applyAlignment="1">
      <alignment vertical="center" wrapText="1" readingOrder="1"/>
    </xf>
    <xf numFmtId="4" fontId="9" fillId="4" borderId="39" xfId="0" applyNumberFormat="1" applyFont="1" applyFill="1" applyBorder="1" applyAlignment="1">
      <alignment horizontal="center" vertical="center"/>
    </xf>
    <xf numFmtId="0" fontId="12" fillId="0" borderId="21" xfId="2" applyFont="1" applyBorder="1" applyAlignment="1">
      <alignment vertical="top" wrapText="1" readingOrder="1"/>
    </xf>
    <xf numFmtId="4" fontId="16" fillId="4" borderId="13" xfId="0" applyNumberFormat="1" applyFont="1" applyFill="1" applyBorder="1" applyAlignment="1">
      <alignment horizontal="center" vertical="center"/>
    </xf>
    <xf numFmtId="4" fontId="16" fillId="4" borderId="8" xfId="0" applyNumberFormat="1" applyFont="1" applyFill="1" applyBorder="1" applyAlignment="1">
      <alignment horizontal="center" vertical="center"/>
    </xf>
    <xf numFmtId="4" fontId="16" fillId="4" borderId="31" xfId="0" applyNumberFormat="1" applyFont="1" applyFill="1" applyBorder="1" applyAlignment="1">
      <alignment horizontal="center" vertical="center"/>
    </xf>
    <xf numFmtId="0" fontId="21" fillId="5" borderId="32" xfId="2" applyFont="1" applyFill="1" applyBorder="1" applyAlignment="1">
      <alignment horizontal="center" vertical="center" wrapText="1"/>
    </xf>
    <xf numFmtId="0" fontId="21" fillId="5" borderId="28" xfId="2" applyFont="1" applyFill="1" applyBorder="1" applyAlignment="1">
      <alignment horizontal="center" vertical="center" wrapText="1"/>
    </xf>
    <xf numFmtId="4" fontId="16" fillId="0" borderId="13" xfId="0" applyNumberFormat="1" applyFont="1" applyBorder="1" applyAlignment="1">
      <alignment horizontal="center" vertical="center"/>
    </xf>
    <xf numFmtId="4" fontId="16" fillId="0" borderId="8" xfId="0" applyNumberFormat="1" applyFont="1" applyBorder="1" applyAlignment="1">
      <alignment horizontal="center" vertical="center"/>
    </xf>
    <xf numFmtId="0" fontId="8" fillId="7" borderId="0" xfId="2" applyFont="1" applyFill="1" applyAlignment="1">
      <alignment horizontal="center" vertical="center" wrapText="1"/>
    </xf>
    <xf numFmtId="0" fontId="8" fillId="7" borderId="0" xfId="2" applyFont="1" applyFill="1" applyAlignment="1">
      <alignment horizontal="center" vertical="center"/>
    </xf>
    <xf numFmtId="0" fontId="4" fillId="0" borderId="0" xfId="2" applyFont="1" applyAlignment="1">
      <alignment horizontal="center" vertical="center" wrapText="1"/>
    </xf>
    <xf numFmtId="0" fontId="18" fillId="2" borderId="11" xfId="2" applyFont="1" applyFill="1" applyBorder="1" applyAlignment="1">
      <alignment horizontal="center" vertical="center" wrapText="1"/>
    </xf>
    <xf numFmtId="0" fontId="18" fillId="2" borderId="14" xfId="2" applyFont="1" applyFill="1" applyBorder="1" applyAlignment="1">
      <alignment horizontal="center" vertical="center" wrapText="1"/>
    </xf>
    <xf numFmtId="0" fontId="18" fillId="2" borderId="12" xfId="2" applyFont="1" applyFill="1" applyBorder="1" applyAlignment="1">
      <alignment horizontal="center" vertical="center" wrapText="1"/>
    </xf>
    <xf numFmtId="0" fontId="18" fillId="2" borderId="16" xfId="2" applyFont="1" applyFill="1" applyBorder="1" applyAlignment="1">
      <alignment horizontal="center" vertical="center" wrapText="1"/>
    </xf>
    <xf numFmtId="3" fontId="18" fillId="2" borderId="12" xfId="2" applyNumberFormat="1" applyFont="1" applyFill="1" applyBorder="1" applyAlignment="1">
      <alignment horizontal="center" vertical="center" wrapText="1"/>
    </xf>
    <xf numFmtId="3" fontId="18" fillId="2" borderId="16" xfId="2" applyNumberFormat="1" applyFont="1" applyFill="1" applyBorder="1" applyAlignment="1">
      <alignment horizontal="center" vertical="center" wrapText="1"/>
    </xf>
    <xf numFmtId="4" fontId="18" fillId="2" borderId="25" xfId="2" applyNumberFormat="1" applyFont="1" applyFill="1" applyBorder="1" applyAlignment="1">
      <alignment horizontal="center" vertical="center" wrapText="1"/>
    </xf>
    <xf numFmtId="4" fontId="18" fillId="2" borderId="26" xfId="2" applyNumberFormat="1" applyFont="1" applyFill="1" applyBorder="1" applyAlignment="1">
      <alignment horizontal="center" vertical="center" wrapText="1"/>
    </xf>
    <xf numFmtId="3" fontId="18" fillId="2" borderId="13" xfId="0" applyNumberFormat="1" applyFont="1" applyFill="1" applyBorder="1" applyAlignment="1">
      <alignment horizontal="center" vertical="center"/>
    </xf>
    <xf numFmtId="3" fontId="18" fillId="2" borderId="17" xfId="0" applyNumberFormat="1" applyFont="1" applyFill="1" applyBorder="1" applyAlignment="1">
      <alignment horizontal="center" vertical="center"/>
    </xf>
    <xf numFmtId="0" fontId="16" fillId="0" borderId="11" xfId="2" applyFont="1" applyBorder="1" applyAlignment="1">
      <alignment horizontal="center" vertical="center" wrapText="1"/>
    </xf>
    <xf numFmtId="0" fontId="16" fillId="0" borderId="7" xfId="2" applyFont="1" applyBorder="1" applyAlignment="1">
      <alignment horizontal="center" vertical="center" wrapText="1"/>
    </xf>
    <xf numFmtId="3" fontId="16" fillId="0" borderId="12" xfId="2" applyNumberFormat="1" applyFont="1" applyBorder="1" applyAlignment="1">
      <alignment horizontal="center" vertical="center" wrapText="1"/>
    </xf>
    <xf numFmtId="3" fontId="16" fillId="0" borderId="2" xfId="2" applyNumberFormat="1" applyFont="1" applyBorder="1" applyAlignment="1">
      <alignment horizontal="center" vertical="center" wrapText="1"/>
    </xf>
    <xf numFmtId="4" fontId="16" fillId="0" borderId="12" xfId="2" applyNumberFormat="1" applyFont="1" applyBorder="1" applyAlignment="1">
      <alignment horizontal="center" vertical="center" wrapText="1"/>
    </xf>
    <xf numFmtId="4" fontId="16" fillId="0" borderId="2" xfId="2" applyNumberFormat="1" applyFont="1" applyBorder="1" applyAlignment="1">
      <alignment horizontal="center" vertical="center" wrapText="1"/>
    </xf>
    <xf numFmtId="4" fontId="16" fillId="0" borderId="12" xfId="0" applyNumberFormat="1" applyFont="1" applyBorder="1" applyAlignment="1">
      <alignment horizontal="center" vertical="center"/>
    </xf>
    <xf numFmtId="4" fontId="16" fillId="0" borderId="2" xfId="0" applyNumberFormat="1" applyFont="1" applyBorder="1" applyAlignment="1">
      <alignment horizontal="center" vertical="center"/>
    </xf>
    <xf numFmtId="4" fontId="16" fillId="0" borderId="3" xfId="0" applyNumberFormat="1" applyFont="1" applyBorder="1" applyAlignment="1">
      <alignment horizontal="center" vertical="center"/>
    </xf>
    <xf numFmtId="4" fontId="16" fillId="4" borderId="3" xfId="0" applyNumberFormat="1" applyFont="1" applyFill="1" applyBorder="1" applyAlignment="1">
      <alignment horizontal="center" vertical="center"/>
    </xf>
    <xf numFmtId="4" fontId="16" fillId="4" borderId="2" xfId="0" applyNumberFormat="1" applyFont="1" applyFill="1" applyBorder="1" applyAlignment="1">
      <alignment horizontal="center" vertical="center"/>
    </xf>
    <xf numFmtId="3" fontId="16" fillId="0" borderId="3" xfId="2" applyNumberFormat="1" applyFont="1" applyBorder="1" applyAlignment="1">
      <alignment horizontal="center" vertical="center" wrapText="1"/>
    </xf>
    <xf numFmtId="0" fontId="7" fillId="5" borderId="9" xfId="2" applyFont="1" applyFill="1" applyBorder="1" applyAlignment="1">
      <alignment horizontal="center" vertical="center" wrapText="1"/>
    </xf>
    <xf numFmtId="0" fontId="7" fillId="5" borderId="24" xfId="2" applyFont="1" applyFill="1" applyBorder="1" applyAlignment="1">
      <alignment horizontal="center" vertical="center" wrapText="1"/>
    </xf>
    <xf numFmtId="0" fontId="16" fillId="0" borderId="30" xfId="2" applyFont="1" applyBorder="1" applyAlignment="1">
      <alignment horizontal="center" vertical="center" wrapText="1"/>
    </xf>
    <xf numFmtId="4" fontId="16" fillId="0" borderId="3" xfId="2" applyNumberFormat="1" applyFont="1" applyBorder="1" applyAlignment="1">
      <alignment horizontal="center" vertical="center" wrapText="1"/>
    </xf>
    <xf numFmtId="4" fontId="16" fillId="4" borderId="12" xfId="2" applyNumberFormat="1" applyFont="1" applyFill="1" applyBorder="1" applyAlignment="1">
      <alignment horizontal="center" vertical="center" wrapText="1"/>
    </xf>
    <xf numFmtId="4" fontId="16" fillId="4" borderId="2" xfId="2" applyNumberFormat="1" applyFont="1" applyFill="1" applyBorder="1" applyAlignment="1">
      <alignment horizontal="center" vertical="center" wrapText="1"/>
    </xf>
    <xf numFmtId="3" fontId="16" fillId="4" borderId="12" xfId="2" applyNumberFormat="1" applyFont="1" applyFill="1" applyBorder="1" applyAlignment="1">
      <alignment horizontal="center" vertical="center" wrapText="1"/>
    </xf>
    <xf numFmtId="3" fontId="16" fillId="4" borderId="2" xfId="2" applyNumberFormat="1" applyFont="1" applyFill="1" applyBorder="1" applyAlignment="1">
      <alignment horizontal="center" vertical="center" wrapText="1"/>
    </xf>
    <xf numFmtId="0" fontId="7" fillId="5" borderId="10" xfId="2" applyFont="1" applyFill="1" applyBorder="1" applyAlignment="1">
      <alignment horizontal="center" vertical="center" wrapText="1"/>
    </xf>
    <xf numFmtId="0" fontId="16" fillId="5" borderId="15" xfId="2" applyFont="1" applyFill="1" applyBorder="1" applyAlignment="1">
      <alignment horizontal="center" vertical="center" wrapText="1"/>
    </xf>
    <xf numFmtId="0" fontId="7" fillId="5" borderId="32" xfId="2" applyFont="1" applyFill="1" applyBorder="1" applyAlignment="1">
      <alignment horizontal="center" vertical="center" wrapText="1"/>
    </xf>
    <xf numFmtId="0" fontId="7" fillId="5" borderId="28" xfId="2" applyFont="1" applyFill="1" applyBorder="1" applyAlignment="1">
      <alignment horizontal="center" vertical="center" wrapText="1"/>
    </xf>
    <xf numFmtId="4" fontId="16" fillId="4" borderId="3" xfId="2" applyNumberFormat="1" applyFont="1" applyFill="1" applyBorder="1" applyAlignment="1">
      <alignment horizontal="center" vertical="center" wrapText="1"/>
    </xf>
    <xf numFmtId="3" fontId="16" fillId="4" borderId="3" xfId="2" applyNumberFormat="1" applyFont="1" applyFill="1" applyBorder="1" applyAlignment="1">
      <alignment horizontal="center" vertical="center" wrapText="1"/>
    </xf>
    <xf numFmtId="0" fontId="4" fillId="0" borderId="40" xfId="2" applyFont="1" applyBorder="1" applyAlignment="1">
      <alignment horizontal="center" vertical="center" wrapText="1"/>
    </xf>
    <xf numFmtId="0" fontId="20" fillId="0" borderId="40" xfId="2" applyFont="1" applyBorder="1" applyAlignment="1">
      <alignment horizontal="center" vertical="center" wrapText="1"/>
    </xf>
    <xf numFmtId="0" fontId="16" fillId="5" borderId="24" xfId="2" applyFont="1" applyFill="1" applyBorder="1" applyAlignment="1">
      <alignment horizontal="center" vertical="center" wrapText="1"/>
    </xf>
    <xf numFmtId="0" fontId="16" fillId="5" borderId="6" xfId="2" applyFont="1" applyFill="1" applyBorder="1" applyAlignment="1">
      <alignment horizontal="center" vertical="center" wrapText="1"/>
    </xf>
    <xf numFmtId="0" fontId="18" fillId="2" borderId="34" xfId="2" applyFont="1" applyFill="1" applyBorder="1" applyAlignment="1">
      <alignment horizontal="center" vertical="center" wrapText="1"/>
    </xf>
    <xf numFmtId="0" fontId="18" fillId="2" borderId="32" xfId="2" applyFont="1" applyFill="1" applyBorder="1" applyAlignment="1">
      <alignment horizontal="center" vertical="center" wrapText="1"/>
    </xf>
    <xf numFmtId="0" fontId="18" fillId="2" borderId="27" xfId="2" applyFont="1" applyFill="1" applyBorder="1" applyAlignment="1">
      <alignment horizontal="center" vertical="center" wrapText="1"/>
    </xf>
    <xf numFmtId="0" fontId="18" fillId="2" borderId="28" xfId="2" applyFont="1" applyFill="1" applyBorder="1" applyAlignment="1">
      <alignment horizontal="center" vertical="center" wrapText="1"/>
    </xf>
    <xf numFmtId="3" fontId="18" fillId="2" borderId="27" xfId="2" applyNumberFormat="1" applyFont="1" applyFill="1" applyBorder="1" applyAlignment="1">
      <alignment horizontal="center" vertical="center" wrapText="1"/>
    </xf>
    <xf numFmtId="3" fontId="18" fillId="2" borderId="28" xfId="2" applyNumberFormat="1" applyFont="1" applyFill="1" applyBorder="1" applyAlignment="1">
      <alignment horizontal="center" vertical="center" wrapText="1"/>
    </xf>
    <xf numFmtId="4" fontId="18" fillId="2" borderId="27" xfId="2" applyNumberFormat="1" applyFont="1" applyFill="1" applyBorder="1" applyAlignment="1">
      <alignment horizontal="center" vertical="center" wrapText="1"/>
    </xf>
    <xf numFmtId="3" fontId="18" fillId="2" borderId="35" xfId="0" applyNumberFormat="1" applyFont="1" applyFill="1" applyBorder="1" applyAlignment="1">
      <alignment horizontal="center" vertical="center"/>
    </xf>
    <xf numFmtId="3" fontId="18" fillId="2" borderId="33" xfId="0" applyNumberFormat="1" applyFont="1" applyFill="1" applyBorder="1" applyAlignment="1">
      <alignment horizontal="center" vertical="center"/>
    </xf>
    <xf numFmtId="0" fontId="8" fillId="0" borderId="0" xfId="2" applyFont="1" applyAlignment="1">
      <alignment horizontal="center" vertical="center" wrapText="1"/>
    </xf>
    <xf numFmtId="0" fontId="8" fillId="0" borderId="0" xfId="2" applyFont="1" applyAlignment="1">
      <alignment horizontal="center" vertical="center"/>
    </xf>
    <xf numFmtId="0" fontId="10" fillId="2" borderId="11" xfId="2" applyFont="1" applyFill="1" applyBorder="1" applyAlignment="1">
      <alignment horizontal="center" vertical="center" wrapText="1"/>
    </xf>
    <xf numFmtId="0" fontId="10" fillId="2" borderId="14" xfId="2" applyFont="1" applyFill="1" applyBorder="1" applyAlignment="1">
      <alignment horizontal="center" vertical="center" wrapText="1"/>
    </xf>
    <xf numFmtId="0" fontId="10" fillId="2" borderId="12" xfId="2" applyFont="1" applyFill="1" applyBorder="1" applyAlignment="1">
      <alignment horizontal="center" vertical="center" wrapText="1"/>
    </xf>
    <xf numFmtId="0" fontId="10" fillId="2" borderId="16" xfId="2" applyFont="1" applyFill="1" applyBorder="1" applyAlignment="1">
      <alignment horizontal="center" vertical="center" wrapText="1"/>
    </xf>
    <xf numFmtId="3" fontId="10" fillId="2" borderId="12" xfId="2" applyNumberFormat="1" applyFont="1" applyFill="1" applyBorder="1" applyAlignment="1">
      <alignment horizontal="center" vertical="center" wrapText="1"/>
    </xf>
    <xf numFmtId="3" fontId="10" fillId="2" borderId="16" xfId="2" applyNumberFormat="1" applyFont="1" applyFill="1" applyBorder="1" applyAlignment="1">
      <alignment horizontal="center" vertical="center" wrapText="1"/>
    </xf>
    <xf numFmtId="3" fontId="10" fillId="2" borderId="13" xfId="0" applyNumberFormat="1" applyFont="1" applyFill="1" applyBorder="1" applyAlignment="1">
      <alignment horizontal="center" vertical="center"/>
    </xf>
    <xf numFmtId="3" fontId="10" fillId="2" borderId="17" xfId="0" applyNumberFormat="1" applyFont="1" applyFill="1" applyBorder="1" applyAlignment="1">
      <alignment horizontal="center" vertical="center"/>
    </xf>
    <xf numFmtId="4" fontId="9" fillId="4" borderId="31" xfId="0" applyNumberFormat="1" applyFont="1" applyFill="1" applyBorder="1" applyAlignment="1">
      <alignment horizontal="center" vertical="center"/>
    </xf>
    <xf numFmtId="4" fontId="9" fillId="4" borderId="8" xfId="0" applyNumberFormat="1" applyFont="1" applyFill="1" applyBorder="1" applyAlignment="1">
      <alignment horizontal="center" vertical="center"/>
    </xf>
    <xf numFmtId="0" fontId="9" fillId="0" borderId="30" xfId="2" applyFont="1" applyBorder="1" applyAlignment="1">
      <alignment horizontal="center" vertical="center" wrapText="1"/>
    </xf>
    <xf numFmtId="0" fontId="9" fillId="0" borderId="7" xfId="2" applyFont="1" applyBorder="1" applyAlignment="1">
      <alignment horizontal="center" vertical="center" wrapText="1"/>
    </xf>
    <xf numFmtId="3" fontId="9" fillId="0" borderId="1" xfId="2" applyNumberFormat="1" applyFont="1" applyBorder="1" applyAlignment="1">
      <alignment horizontal="center" vertical="center" wrapText="1"/>
    </xf>
    <xf numFmtId="0" fontId="15" fillId="0" borderId="1" xfId="0" applyFont="1" applyBorder="1" applyAlignment="1">
      <alignment horizontal="center" vertical="center"/>
    </xf>
    <xf numFmtId="0" fontId="14" fillId="5" borderId="9" xfId="2" applyFont="1" applyFill="1" applyBorder="1" applyAlignment="1">
      <alignment horizontal="center" vertical="center" wrapText="1"/>
    </xf>
    <xf numFmtId="0" fontId="15" fillId="5" borderId="24" xfId="2" applyFont="1" applyFill="1" applyBorder="1" applyAlignment="1">
      <alignment horizontal="center" vertical="center" wrapText="1"/>
    </xf>
    <xf numFmtId="3" fontId="9" fillId="0" borderId="3" xfId="2" applyNumberFormat="1" applyFont="1" applyBorder="1" applyAlignment="1">
      <alignment horizontal="center" vertical="center" wrapText="1"/>
    </xf>
    <xf numFmtId="3" fontId="9" fillId="0" borderId="2" xfId="2" applyNumberFormat="1" applyFont="1" applyBorder="1" applyAlignment="1">
      <alignment horizontal="center" vertical="center" wrapText="1"/>
    </xf>
    <xf numFmtId="0" fontId="8" fillId="0" borderId="0" xfId="2" applyFont="1" applyAlignment="1">
      <alignment horizontal="center" wrapText="1"/>
    </xf>
    <xf numFmtId="4" fontId="9" fillId="4" borderId="3" xfId="2" applyNumberFormat="1" applyFont="1" applyFill="1" applyBorder="1" applyAlignment="1">
      <alignment horizontal="center" vertical="center" wrapText="1"/>
    </xf>
    <xf numFmtId="4" fontId="9" fillId="4" borderId="2" xfId="2" applyNumberFormat="1" applyFont="1" applyFill="1" applyBorder="1" applyAlignment="1">
      <alignment horizontal="center" vertical="center" wrapText="1"/>
    </xf>
    <xf numFmtId="4" fontId="9" fillId="0" borderId="3" xfId="0" applyNumberFormat="1" applyFont="1" applyBorder="1" applyAlignment="1">
      <alignment horizontal="center" vertical="center"/>
    </xf>
    <xf numFmtId="4" fontId="9" fillId="0" borderId="2" xfId="0" applyNumberFormat="1" applyFont="1" applyBorder="1" applyAlignment="1">
      <alignment horizontal="center" vertical="center"/>
    </xf>
    <xf numFmtId="3" fontId="9" fillId="0" borderId="21" xfId="2" applyNumberFormat="1" applyFont="1" applyBorder="1" applyAlignment="1">
      <alignment horizontal="center" vertical="center" wrapText="1"/>
    </xf>
    <xf numFmtId="2" fontId="9" fillId="0" borderId="30" xfId="2" applyNumberFormat="1" applyFont="1" applyBorder="1" applyAlignment="1">
      <alignment horizontal="center" vertical="center" wrapText="1"/>
    </xf>
    <xf numFmtId="2" fontId="9" fillId="0" borderId="7" xfId="2" applyNumberFormat="1" applyFont="1" applyBorder="1" applyAlignment="1">
      <alignment horizontal="center" vertical="center" wrapText="1"/>
    </xf>
    <xf numFmtId="3" fontId="9" fillId="4" borderId="3" xfId="2" applyNumberFormat="1" applyFont="1" applyFill="1" applyBorder="1" applyAlignment="1">
      <alignment horizontal="center" vertical="center" wrapText="1"/>
    </xf>
    <xf numFmtId="3" fontId="9" fillId="4" borderId="2" xfId="2" applyNumberFormat="1" applyFont="1" applyFill="1" applyBorder="1" applyAlignment="1">
      <alignment horizontal="center" vertical="center" wrapText="1"/>
    </xf>
  </cellXfs>
  <cellStyles count="16">
    <cellStyle name="Comma" xfId="15" builtinId="3"/>
    <cellStyle name="Comma 2" xfId="3" xr:uid="{00000000-0005-0000-0000-000000000000}"/>
    <cellStyle name="Comma 3" xfId="8" xr:uid="{00000000-0005-0000-0000-000001000000}"/>
    <cellStyle name="Normal" xfId="0" builtinId="0"/>
    <cellStyle name="Normal 13" xfId="14" xr:uid="{00000000-0005-0000-0000-000003000000}"/>
    <cellStyle name="Normal 15 2" xfId="4" xr:uid="{00000000-0005-0000-0000-000004000000}"/>
    <cellStyle name="Normal 2" xfId="2" xr:uid="{00000000-0005-0000-0000-000005000000}"/>
    <cellStyle name="Normal 2 2" xfId="5" xr:uid="{00000000-0005-0000-0000-000006000000}"/>
    <cellStyle name="Normal 2 3" xfId="10" xr:uid="{00000000-0005-0000-0000-000007000000}"/>
    <cellStyle name="Normal 3" xfId="6" xr:uid="{00000000-0005-0000-0000-000008000000}"/>
    <cellStyle name="Normal 3 2" xfId="12" xr:uid="{00000000-0005-0000-0000-000009000000}"/>
    <cellStyle name="Normal 4" xfId="7" xr:uid="{00000000-0005-0000-0000-00000A000000}"/>
    <cellStyle name="Normal 5" xfId="1" xr:uid="{00000000-0005-0000-0000-00000B000000}"/>
    <cellStyle name="Normal 6" xfId="11" xr:uid="{00000000-0005-0000-0000-00000C000000}"/>
    <cellStyle name="Normal 7" xfId="13" xr:uid="{00000000-0005-0000-0000-00000D000000}"/>
    <cellStyle name="Percent 2" xfId="9" xr:uid="{00000000-0005-0000-0000-00000E000000}"/>
  </cellStyles>
  <dxfs count="0"/>
  <tableStyles count="0" defaultTableStyle="TableStyleMedium2" defaultPivotStyle="PivotStyleLight16"/>
  <colors>
    <mruColors>
      <color rgb="FFFDC82F"/>
      <color rgb="FFF4D8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1554480</xdr:colOff>
      <xdr:row>3</xdr:row>
      <xdr:rowOff>7620</xdr:rowOff>
    </xdr:to>
    <xdr:grpSp>
      <xdr:nvGrpSpPr>
        <xdr:cNvPr id="2" name="Group 1">
          <a:extLst>
            <a:ext uri="{FF2B5EF4-FFF2-40B4-BE49-F238E27FC236}">
              <a16:creationId xmlns:a16="http://schemas.microsoft.com/office/drawing/2014/main" id="{2D6B32F6-3AEE-48DB-B338-783129BA1564}"/>
            </a:ext>
          </a:extLst>
        </xdr:cNvPr>
        <xdr:cNvGrpSpPr>
          <a:grpSpLocks/>
        </xdr:cNvGrpSpPr>
      </xdr:nvGrpSpPr>
      <xdr:grpSpPr bwMode="auto">
        <a:xfrm>
          <a:off x="0" y="0"/>
          <a:ext cx="10813666" cy="1487318"/>
          <a:chOff x="1" y="0"/>
          <a:chExt cx="11279604" cy="1483393"/>
        </a:xfrm>
      </xdr:grpSpPr>
      <xdr:pic>
        <xdr:nvPicPr>
          <xdr:cNvPr id="3" name="Picture 2" descr="IRC_Header">
            <a:extLst>
              <a:ext uri="{FF2B5EF4-FFF2-40B4-BE49-F238E27FC236}">
                <a16:creationId xmlns:a16="http://schemas.microsoft.com/office/drawing/2014/main" id="{376676E9-C4E7-405F-9A1F-79AECBC67E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1" y="0"/>
            <a:ext cx="7239000"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2" descr="IRC_Header">
            <a:extLst>
              <a:ext uri="{FF2B5EF4-FFF2-40B4-BE49-F238E27FC236}">
                <a16:creationId xmlns:a16="http://schemas.microsoft.com/office/drawing/2014/main" id="{B8220578-81F2-45FF-8C49-D50941A44A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7564" r="3200"/>
          <a:stretch>
            <a:fillRect/>
          </a:stretch>
        </xdr:blipFill>
        <xdr:spPr bwMode="auto">
          <a:xfrm>
            <a:off x="5354053" y="0"/>
            <a:ext cx="5925552"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597626</xdr:colOff>
      <xdr:row>0</xdr:row>
      <xdr:rowOff>8709</xdr:rowOff>
    </xdr:from>
    <xdr:to>
      <xdr:col>8</xdr:col>
      <xdr:colOff>2830286</xdr:colOff>
      <xdr:row>2</xdr:row>
      <xdr:rowOff>805543</xdr:rowOff>
    </xdr:to>
    <xdr:sp macro="" textlink="">
      <xdr:nvSpPr>
        <xdr:cNvPr id="5" name="Text Box 2">
          <a:extLst>
            <a:ext uri="{FF2B5EF4-FFF2-40B4-BE49-F238E27FC236}">
              <a16:creationId xmlns:a16="http://schemas.microsoft.com/office/drawing/2014/main" id="{0AA7A0D1-09D4-4050-A36C-39D3AC65ACEA}"/>
            </a:ext>
          </a:extLst>
        </xdr:cNvPr>
        <xdr:cNvSpPr txBox="1">
          <a:spLocks noChangeArrowheads="1"/>
        </xdr:cNvSpPr>
      </xdr:nvSpPr>
      <xdr:spPr bwMode="auto">
        <a:xfrm>
          <a:off x="1000397" y="8709"/>
          <a:ext cx="11082746" cy="1188720"/>
        </a:xfrm>
        <a:prstGeom prst="rect">
          <a:avLst/>
        </a:prstGeom>
        <a:solidFill>
          <a:srgbClr val="FDC82F"/>
        </a:solid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2400">
            <a:effectLst/>
          </a:endParaRPr>
        </a:p>
        <a:p>
          <a:r>
            <a:rPr lang="en-US" sz="1600" b="1">
              <a:effectLst/>
              <a:latin typeface="+mn-lt"/>
              <a:ea typeface="+mn-ea"/>
              <a:cs typeface="+mn-cs"/>
            </a:rPr>
            <a:t>Project Name: Lifesaving Primary Healthcare and WASH Services in Underserved Areas of Sudan</a:t>
          </a:r>
          <a:endParaRPr lang="en-US" sz="2400">
            <a:effectLst/>
          </a:endParaRPr>
        </a:p>
        <a:p>
          <a:r>
            <a:rPr lang="en-US" sz="1600" b="1">
              <a:effectLst/>
              <a:latin typeface="+mn-lt"/>
              <a:ea typeface="+mn-ea"/>
              <a:cs typeface="+mn-cs"/>
            </a:rPr>
            <a:t>Funded by (BHA).</a:t>
          </a:r>
          <a:endParaRPr lang="en-US" sz="2400">
            <a:effectLst/>
          </a:endParaRPr>
        </a:p>
        <a:p>
          <a:r>
            <a:rPr lang="en-US" sz="1600" b="1">
              <a:effectLst/>
              <a:latin typeface="+mn-lt"/>
              <a:ea typeface="+mn-ea"/>
              <a:cs typeface="+mn-cs"/>
            </a:rPr>
            <a:t>Intervention: Upgrading of Hand Pump</a:t>
          </a:r>
          <a:r>
            <a:rPr lang="en-US" sz="1600" b="1" baseline="0">
              <a:effectLst/>
              <a:latin typeface="+mn-lt"/>
              <a:ea typeface="+mn-ea"/>
              <a:cs typeface="+mn-cs"/>
            </a:rPr>
            <a:t> </a:t>
          </a:r>
          <a:r>
            <a:rPr lang="en-US" sz="1600" b="1">
              <a:effectLst/>
              <a:latin typeface="+mn-lt"/>
              <a:ea typeface="+mn-ea"/>
              <a:cs typeface="+mn-cs"/>
            </a:rPr>
            <a:t> in Menchaling in Wd</a:t>
          </a:r>
          <a:r>
            <a:rPr lang="en-US" sz="1600" b="1" baseline="0">
              <a:effectLst/>
              <a:latin typeface="+mn-lt"/>
              <a:ea typeface="+mn-ea"/>
              <a:cs typeface="+mn-cs"/>
            </a:rPr>
            <a:t> elmahi</a:t>
          </a:r>
          <a:r>
            <a:rPr lang="en-US" sz="1600" b="1">
              <a:effectLst/>
              <a:latin typeface="+mn-lt"/>
              <a:ea typeface="+mn-ea"/>
              <a:cs typeface="+mn-cs"/>
            </a:rPr>
            <a:t> Locality, Blue Nile State </a:t>
          </a:r>
          <a:endParaRPr lang="en-US" sz="2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678180</xdr:colOff>
      <xdr:row>3</xdr:row>
      <xdr:rowOff>602973</xdr:rowOff>
    </xdr:to>
    <xdr:pic>
      <xdr:nvPicPr>
        <xdr:cNvPr id="2" name="Picture 2">
          <a:extLst>
            <a:ext uri="{FF2B5EF4-FFF2-40B4-BE49-F238E27FC236}">
              <a16:creationId xmlns:a16="http://schemas.microsoft.com/office/drawing/2014/main" id="{7B8B349F-6DA8-477A-BFC6-731B1C52C9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201641" cy="15703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501051</xdr:colOff>
      <xdr:row>0</xdr:row>
      <xdr:rowOff>0</xdr:rowOff>
    </xdr:from>
    <xdr:to>
      <xdr:col>7</xdr:col>
      <xdr:colOff>1713625</xdr:colOff>
      <xdr:row>3</xdr:row>
      <xdr:rowOff>256854</xdr:rowOff>
    </xdr:to>
    <xdr:sp macro="" textlink="">
      <xdr:nvSpPr>
        <xdr:cNvPr id="3" name="Text Box 2">
          <a:extLst>
            <a:ext uri="{FF2B5EF4-FFF2-40B4-BE49-F238E27FC236}">
              <a16:creationId xmlns:a16="http://schemas.microsoft.com/office/drawing/2014/main" id="{F8AC4F31-8807-4C1D-A8F0-AEF74CA0E832}"/>
            </a:ext>
          </a:extLst>
        </xdr:cNvPr>
        <xdr:cNvSpPr txBox="1">
          <a:spLocks noChangeArrowheads="1"/>
        </xdr:cNvSpPr>
      </xdr:nvSpPr>
      <xdr:spPr bwMode="auto">
        <a:xfrm>
          <a:off x="1023321" y="0"/>
          <a:ext cx="9286349" cy="1224337"/>
        </a:xfrm>
        <a:prstGeom prst="rect">
          <a:avLst/>
        </a:prstGeom>
        <a:no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2400">
            <a:effectLst/>
          </a:endParaRPr>
        </a:p>
        <a:p>
          <a:r>
            <a:rPr lang="en-US" sz="1600" b="1">
              <a:effectLst/>
              <a:latin typeface="+mn-lt"/>
              <a:ea typeface="+mn-ea"/>
              <a:cs typeface="+mn-cs"/>
            </a:rPr>
            <a:t>Project Name: Lifesaving Primary Healthcare and WASH Services in Underserved Areas of Sudan</a:t>
          </a:r>
          <a:endParaRPr lang="en-US" sz="2400">
            <a:effectLst/>
          </a:endParaRPr>
        </a:p>
        <a:p>
          <a:r>
            <a:rPr lang="en-US" sz="1600" b="1">
              <a:effectLst/>
              <a:latin typeface="+mn-lt"/>
              <a:ea typeface="+mn-ea"/>
              <a:cs typeface="+mn-cs"/>
            </a:rPr>
            <a:t>Funded by (BHA).</a:t>
          </a:r>
          <a:endParaRPr lang="en-US" sz="2400">
            <a:effectLst/>
          </a:endParaRPr>
        </a:p>
        <a:p>
          <a:r>
            <a:rPr lang="en-US" sz="1600" b="1">
              <a:effectLst/>
              <a:latin typeface="+mn-lt"/>
              <a:ea typeface="+mn-ea"/>
              <a:cs typeface="+mn-cs"/>
            </a:rPr>
            <a:t>Intervention: Upgrading of Hand</a:t>
          </a:r>
          <a:r>
            <a:rPr lang="en-US" sz="1600" b="1" baseline="0">
              <a:effectLst/>
              <a:latin typeface="+mn-lt"/>
              <a:ea typeface="+mn-ea"/>
              <a:cs typeface="+mn-cs"/>
            </a:rPr>
            <a:t>pump </a:t>
          </a:r>
          <a:r>
            <a:rPr lang="en-US" sz="1600" b="1">
              <a:effectLst/>
              <a:latin typeface="+mn-lt"/>
              <a:ea typeface="+mn-ea"/>
              <a:cs typeface="+mn-cs"/>
            </a:rPr>
            <a:t>in Mencalang in Wed-elmahi Locality, Blue Nile State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1344</xdr:colOff>
      <xdr:row>3</xdr:row>
      <xdr:rowOff>7620</xdr:rowOff>
    </xdr:to>
    <xdr:grpSp>
      <xdr:nvGrpSpPr>
        <xdr:cNvPr id="2" name="Group 1">
          <a:extLst>
            <a:ext uri="{FF2B5EF4-FFF2-40B4-BE49-F238E27FC236}">
              <a16:creationId xmlns:a16="http://schemas.microsoft.com/office/drawing/2014/main" id="{FF9DAE35-62F5-4419-96F9-41CA33A23480}"/>
            </a:ext>
          </a:extLst>
        </xdr:cNvPr>
        <xdr:cNvGrpSpPr>
          <a:grpSpLocks/>
        </xdr:cNvGrpSpPr>
      </xdr:nvGrpSpPr>
      <xdr:grpSpPr bwMode="auto">
        <a:xfrm>
          <a:off x="0" y="0"/>
          <a:ext cx="10349304" cy="1524000"/>
          <a:chOff x="1" y="0"/>
          <a:chExt cx="11279604" cy="1483393"/>
        </a:xfrm>
      </xdr:grpSpPr>
      <xdr:pic>
        <xdr:nvPicPr>
          <xdr:cNvPr id="3" name="Picture 2" descr="IRC_Header">
            <a:extLst>
              <a:ext uri="{FF2B5EF4-FFF2-40B4-BE49-F238E27FC236}">
                <a16:creationId xmlns:a16="http://schemas.microsoft.com/office/drawing/2014/main" id="{1025A2F6-0E85-A599-296C-3272B541AD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1" y="0"/>
            <a:ext cx="7239000"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2" descr="IRC_Header">
            <a:extLst>
              <a:ext uri="{FF2B5EF4-FFF2-40B4-BE49-F238E27FC236}">
                <a16:creationId xmlns:a16="http://schemas.microsoft.com/office/drawing/2014/main" id="{17902A36-EF5B-5BE9-7F5C-F512BD371F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7564" r="3200"/>
          <a:stretch>
            <a:fillRect/>
          </a:stretch>
        </xdr:blipFill>
        <xdr:spPr bwMode="auto">
          <a:xfrm>
            <a:off x="5354053" y="0"/>
            <a:ext cx="5925552"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356820</xdr:colOff>
      <xdr:row>0</xdr:row>
      <xdr:rowOff>0</xdr:rowOff>
    </xdr:from>
    <xdr:to>
      <xdr:col>6</xdr:col>
      <xdr:colOff>2004060</xdr:colOff>
      <xdr:row>2</xdr:row>
      <xdr:rowOff>594359</xdr:rowOff>
    </xdr:to>
    <xdr:sp macro="" textlink="">
      <xdr:nvSpPr>
        <xdr:cNvPr id="5" name="Text Box 2">
          <a:extLst>
            <a:ext uri="{FF2B5EF4-FFF2-40B4-BE49-F238E27FC236}">
              <a16:creationId xmlns:a16="http://schemas.microsoft.com/office/drawing/2014/main" id="{0B31A1A3-67F5-45EB-906F-AF81856E78E0}"/>
            </a:ext>
          </a:extLst>
        </xdr:cNvPr>
        <xdr:cNvSpPr txBox="1">
          <a:spLocks noChangeArrowheads="1"/>
        </xdr:cNvSpPr>
      </xdr:nvSpPr>
      <xdr:spPr bwMode="auto">
        <a:xfrm>
          <a:off x="966420" y="0"/>
          <a:ext cx="8863380" cy="1165859"/>
        </a:xfrm>
        <a:prstGeom prst="rect">
          <a:avLst/>
        </a:prstGeom>
        <a:solidFill>
          <a:srgbClr val="FDC82F"/>
        </a:solid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1600">
            <a:effectLst/>
          </a:endParaRPr>
        </a:p>
        <a:p>
          <a:r>
            <a:rPr lang="en-US" sz="1600" b="1">
              <a:effectLst/>
              <a:latin typeface="+mn-lt"/>
              <a:ea typeface="+mn-ea"/>
              <a:cs typeface="+mn-cs"/>
            </a:rPr>
            <a:t>Project Name: Lifesaving Primary Healthcare and WASH Services in Underserved Areas of Sudan</a:t>
          </a:r>
        </a:p>
        <a:p>
          <a:r>
            <a:rPr lang="en-US" sz="1600" b="1">
              <a:effectLst/>
              <a:latin typeface="+mn-lt"/>
              <a:ea typeface="+mn-ea"/>
              <a:cs typeface="+mn-cs"/>
            </a:rPr>
            <a:t>Funded by (BHA).</a:t>
          </a:r>
        </a:p>
        <a:p>
          <a:r>
            <a:rPr lang="en-US" sz="1600" b="1">
              <a:effectLst/>
              <a:latin typeface="+mn-lt"/>
              <a:ea typeface="+mn-ea"/>
              <a:cs typeface="+mn-cs"/>
            </a:rPr>
            <a:t>Intervention: </a:t>
          </a:r>
          <a:r>
            <a:rPr lang="en-US" sz="1400" b="1">
              <a:effectLst/>
              <a:latin typeface="+mn-lt"/>
              <a:ea typeface="+mn-ea"/>
              <a:cs typeface="+mn-cs"/>
            </a:rPr>
            <a:t>Upgrading of Hand</a:t>
          </a:r>
          <a:r>
            <a:rPr lang="en-US" sz="1400" b="1" baseline="0">
              <a:effectLst/>
              <a:latin typeface="+mn-lt"/>
              <a:ea typeface="+mn-ea"/>
              <a:cs typeface="+mn-cs"/>
            </a:rPr>
            <a:t>pump </a:t>
          </a:r>
          <a:r>
            <a:rPr lang="en-US" sz="1400" b="1">
              <a:effectLst/>
              <a:latin typeface="+mn-lt"/>
              <a:ea typeface="+mn-ea"/>
              <a:cs typeface="+mn-cs"/>
            </a:rPr>
            <a:t>in Mencalang in Wed-elmahi Locality, Blue Nile State </a:t>
          </a:r>
          <a:endParaRPr lang="en-US" sz="1600" b="1">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6</xdr:col>
      <xdr:colOff>1156446</xdr:colOff>
      <xdr:row>2</xdr:row>
      <xdr:rowOff>1084729</xdr:rowOff>
    </xdr:to>
    <xdr:grpSp>
      <xdr:nvGrpSpPr>
        <xdr:cNvPr id="2" name="Group 1">
          <a:extLst>
            <a:ext uri="{FF2B5EF4-FFF2-40B4-BE49-F238E27FC236}">
              <a16:creationId xmlns:a16="http://schemas.microsoft.com/office/drawing/2014/main" id="{12E43439-EC4D-48A1-A164-35F55A857486}"/>
            </a:ext>
          </a:extLst>
        </xdr:cNvPr>
        <xdr:cNvGrpSpPr>
          <a:grpSpLocks/>
        </xdr:cNvGrpSpPr>
      </xdr:nvGrpSpPr>
      <xdr:grpSpPr bwMode="auto">
        <a:xfrm>
          <a:off x="0" y="1"/>
          <a:ext cx="10007369" cy="1475497"/>
          <a:chOff x="1" y="0"/>
          <a:chExt cx="11279604" cy="1483393"/>
        </a:xfrm>
      </xdr:grpSpPr>
      <xdr:pic>
        <xdr:nvPicPr>
          <xdr:cNvPr id="3" name="Picture 2" descr="IRC_Header">
            <a:extLst>
              <a:ext uri="{FF2B5EF4-FFF2-40B4-BE49-F238E27FC236}">
                <a16:creationId xmlns:a16="http://schemas.microsoft.com/office/drawing/2014/main" id="{54CF0252-868C-BBA5-DAE6-912D9C0EDF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1" y="0"/>
            <a:ext cx="7974822"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2" descr="IRC_Header">
            <a:extLst>
              <a:ext uri="{FF2B5EF4-FFF2-40B4-BE49-F238E27FC236}">
                <a16:creationId xmlns:a16="http://schemas.microsoft.com/office/drawing/2014/main" id="{451C8554-2662-1821-D964-5ECB979EB89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7564" r="3200"/>
          <a:stretch>
            <a:fillRect/>
          </a:stretch>
        </xdr:blipFill>
        <xdr:spPr bwMode="auto">
          <a:xfrm>
            <a:off x="5354053" y="0"/>
            <a:ext cx="5925552"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693616</xdr:colOff>
      <xdr:row>0</xdr:row>
      <xdr:rowOff>1</xdr:rowOff>
    </xdr:from>
    <xdr:to>
      <xdr:col>6</xdr:col>
      <xdr:colOff>1106611</xdr:colOff>
      <xdr:row>2</xdr:row>
      <xdr:rowOff>775091</xdr:rowOff>
    </xdr:to>
    <xdr:sp macro="" textlink="">
      <xdr:nvSpPr>
        <xdr:cNvPr id="5" name="Text Box 2">
          <a:extLst>
            <a:ext uri="{FF2B5EF4-FFF2-40B4-BE49-F238E27FC236}">
              <a16:creationId xmlns:a16="http://schemas.microsoft.com/office/drawing/2014/main" id="{CFB1F72E-4BFB-4E18-9A0B-4F097E6F6407}"/>
            </a:ext>
          </a:extLst>
        </xdr:cNvPr>
        <xdr:cNvSpPr txBox="1">
          <a:spLocks noChangeArrowheads="1"/>
        </xdr:cNvSpPr>
      </xdr:nvSpPr>
      <xdr:spPr bwMode="auto">
        <a:xfrm>
          <a:off x="1094154" y="1"/>
          <a:ext cx="8863380" cy="1165859"/>
        </a:xfrm>
        <a:prstGeom prst="rect">
          <a:avLst/>
        </a:prstGeom>
        <a:solidFill>
          <a:srgbClr val="FDC82F"/>
        </a:solid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1600">
            <a:effectLst/>
          </a:endParaRPr>
        </a:p>
        <a:p>
          <a:r>
            <a:rPr lang="en-US" sz="1600" b="1">
              <a:effectLst/>
              <a:latin typeface="+mn-lt"/>
              <a:ea typeface="+mn-ea"/>
              <a:cs typeface="+mn-cs"/>
            </a:rPr>
            <a:t>Project Name: Lifesaving Primary Healthcare and WASH Services in Underserved Areas of Sudan</a:t>
          </a:r>
        </a:p>
        <a:p>
          <a:r>
            <a:rPr lang="en-US" sz="1600" b="1">
              <a:effectLst/>
              <a:latin typeface="+mn-lt"/>
              <a:ea typeface="+mn-ea"/>
              <a:cs typeface="+mn-cs"/>
            </a:rPr>
            <a:t>Funded by (BHA).</a:t>
          </a:r>
        </a:p>
        <a:p>
          <a:r>
            <a:rPr lang="en-US" sz="1600" b="1">
              <a:effectLst/>
              <a:latin typeface="+mn-lt"/>
              <a:ea typeface="+mn-ea"/>
              <a:cs typeface="+mn-cs"/>
            </a:rPr>
            <a:t>Intervention: Upgrading of Hand</a:t>
          </a:r>
          <a:r>
            <a:rPr lang="en-US" sz="1600" b="1" baseline="0">
              <a:effectLst/>
              <a:latin typeface="+mn-lt"/>
              <a:ea typeface="+mn-ea"/>
              <a:cs typeface="+mn-cs"/>
            </a:rPr>
            <a:t>pump </a:t>
          </a:r>
          <a:r>
            <a:rPr lang="en-US" sz="1600" b="1">
              <a:effectLst/>
              <a:latin typeface="+mn-lt"/>
              <a:ea typeface="+mn-ea"/>
              <a:cs typeface="+mn-cs"/>
            </a:rPr>
            <a:t>in Mencalang in Wed-elmahi Locality, Blue Nile State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cted/DCI/Data%20and%20analysis/Analysis%20Assesment%20Data%20DCI%20Rehab/DCI%20analysis%20of%20Assessment%20Data%20HFs%2023%206%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83;&#1585;&#1575;&#1587;&#1575;&#1578;%20&#1605;&#1588;&#1575;&#1585;&#1610;&#1593;/&#1575;&#1604;&#1605;&#1583;&#1607;&#1575;&#1585;&#1577;/&#1583;&#1585;&#1575;&#1587;&#1577;%20&#1575;&#1604;&#1605;&#1583;&#1607;&#1575;&#1585;&#15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samah.muthanna/Documents/New%20folder/year%202/WASH/BoQs/BoQ%20-%20Original%20Work/Final%20BoQs/DCI%20Ibb%20WPs%202G%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KJK0H275/&#1575;&#1576;&#1575;&#1585;%20&#1575;&#1604;&#1581;&#1588;&#157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582;&#1575;&#1589;/&#1605;&#1578;&#1603;&#1600;&#1600;&#1600;&#1600;&#1600;&#1600;&#1600;&#1600;&#1585;&#1585;&#1577;/&#1605;&#1608;&#1575;&#1589;&#1601;&#1575;&#1578;/&#1575;&#1604;&#1605;&#1606;&#1575;&#1602;&#1589;&#1575;&#1578;/&#1582;&#1586;&#1575;&#1606;&#1575;&#1578;/3-WSSP-10%20&#1582;&#1586;&#1575;&#1606;&#1575;&#1578;/3-WSSP-10%20&#1605;&#1608;&#1575;&#1589;&#1601;&#1575;&#1578;%20&#1582;&#1586;&#1575;&#1606;&#1575;&#1578;%20&#1605;&#1593;&#1583;&#1604;%202-3-201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valuation Criteria"/>
      <sheetName val="sort"/>
      <sheetName val="ورقة1"/>
    </sheetNames>
    <sheetDataSet>
      <sheetData sheetId="0"/>
      <sheetData sheetId="1"/>
      <sheetData sheetId="2"/>
      <sheetData sheetId="3">
        <row r="3">
          <cell r="B3" t="str">
            <v>Nuqil Aleiqab Health Unit</v>
          </cell>
          <cell r="C3" t="str">
            <v>الوحده الصحيه نقيل العقاب</v>
          </cell>
          <cell r="D3" t="str">
            <v>Hubaish</v>
          </cell>
          <cell r="E3" t="str">
            <v>Nuqil Aleiqab</v>
          </cell>
          <cell r="F3" t="str">
            <v>Nuqil Aleiqab</v>
          </cell>
        </row>
        <row r="4">
          <cell r="B4" t="str">
            <v>Sooq AlRabooa Health Center</v>
          </cell>
          <cell r="C4" t="str">
            <v>المركز الصحي سوق الربوع</v>
          </cell>
          <cell r="D4" t="str">
            <v>Hubaish</v>
          </cell>
          <cell r="E4" t="str">
            <v>Bani AlDahiteen</v>
          </cell>
          <cell r="F4" t="str">
            <v>Sooq AlRabooa</v>
          </cell>
        </row>
        <row r="5">
          <cell r="B5" t="str">
            <v>Habaran Health Unit</v>
          </cell>
          <cell r="C5" t="str">
            <v>الوحدة الصحية حبران</v>
          </cell>
          <cell r="D5" t="str">
            <v>Hubaish</v>
          </cell>
          <cell r="E5" t="str">
            <v xml:space="preserve">Bani Shabyb </v>
          </cell>
          <cell r="F5" t="str">
            <v>Habaran</v>
          </cell>
        </row>
        <row r="6">
          <cell r="B6" t="str">
            <v>Zulma Health Center</v>
          </cell>
          <cell r="C6" t="str">
            <v>المركز الصحي ظلمه</v>
          </cell>
          <cell r="D6" t="str">
            <v>Hubaish</v>
          </cell>
          <cell r="E6" t="str">
            <v xml:space="preserve">Zulmih </v>
          </cell>
          <cell r="F6" t="str">
            <v xml:space="preserve">Zulmih </v>
          </cell>
        </row>
        <row r="7">
          <cell r="B7" t="str">
            <v>AlNahiah Health Center</v>
          </cell>
          <cell r="C7" t="str">
            <v>المركز الصحي الناحية</v>
          </cell>
          <cell r="D7" t="str">
            <v>Hubaish</v>
          </cell>
          <cell r="E7" t="str">
            <v>AlNahiyah</v>
          </cell>
          <cell r="F7" t="str">
            <v>AlNahiyah</v>
          </cell>
        </row>
        <row r="8">
          <cell r="B8" t="str">
            <v>AlTafadi Health Unit</v>
          </cell>
          <cell r="C8" t="str">
            <v>الوحدة الصحية التفادي</v>
          </cell>
          <cell r="D8" t="str">
            <v>Hubaish</v>
          </cell>
          <cell r="E8" t="str">
            <v>AlTafadi</v>
          </cell>
          <cell r="F8" t="str">
            <v>AlTafadi</v>
          </cell>
        </row>
        <row r="9">
          <cell r="B9" t="str">
            <v>AlSadar Health Center</v>
          </cell>
          <cell r="C9" t="str">
            <v>المركز الصحي الصدر</v>
          </cell>
          <cell r="D9" t="str">
            <v>Hubaish</v>
          </cell>
          <cell r="E9" t="str">
            <v>AlSadr</v>
          </cell>
          <cell r="F9" t="str">
            <v>AlSadr</v>
          </cell>
        </row>
        <row r="10">
          <cell r="B10" t="str">
            <v>AlJabjab Health Unit</v>
          </cell>
          <cell r="C10" t="str">
            <v>الوحده الصحيه الجبجب</v>
          </cell>
          <cell r="D10" t="str">
            <v>Hazm AlUdain</v>
          </cell>
          <cell r="E10" t="str">
            <v>Yaris</v>
          </cell>
          <cell r="F10" t="str">
            <v>AlJabjab</v>
          </cell>
        </row>
        <row r="11">
          <cell r="B11" t="str">
            <v>AlJooz Health Unit</v>
          </cell>
          <cell r="C11" t="str">
            <v>الوحده الصحيه الجوز</v>
          </cell>
          <cell r="D11" t="str">
            <v>Hazm AlUdain</v>
          </cell>
          <cell r="E11" t="str">
            <v xml:space="preserve"> Bani Wayil  </v>
          </cell>
          <cell r="F11" t="str">
            <v>AlJooz</v>
          </cell>
        </row>
        <row r="12">
          <cell r="B12" t="str">
            <v>Alajeum Health Unit</v>
          </cell>
          <cell r="C12" t="str">
            <v>الوحده الصحيه الاجعوم</v>
          </cell>
          <cell r="D12" t="str">
            <v>Hazm AlUdain</v>
          </cell>
          <cell r="E12" t="str">
            <v>Alajeum</v>
          </cell>
          <cell r="F12" t="str">
            <v>Alajeum</v>
          </cell>
        </row>
        <row r="13">
          <cell r="B13" t="str">
            <v>Alaslum Health Unit</v>
          </cell>
          <cell r="C13" t="str">
            <v>الوحده الصحيه الاسلوم</v>
          </cell>
          <cell r="D13" t="str">
            <v>Hazm AlUdain</v>
          </cell>
          <cell r="E13" t="str">
            <v xml:space="preserve">Alaslum </v>
          </cell>
          <cell r="F13" t="str">
            <v xml:space="preserve">Alaslum </v>
          </cell>
        </row>
        <row r="14">
          <cell r="B14" t="str">
            <v>Bani Abdusalam Health Center</v>
          </cell>
          <cell r="C14" t="str">
            <v>المركز الصحي بني عبدالسلام</v>
          </cell>
          <cell r="D14" t="str">
            <v>Hazm AlUdain</v>
          </cell>
          <cell r="E14" t="str">
            <v xml:space="preserve">Haqin </v>
          </cell>
          <cell r="F14" t="str">
            <v>Bani Abdusalam</v>
          </cell>
        </row>
        <row r="15">
          <cell r="B15" t="str">
            <v xml:space="preserve">AlHazm Rural Hospital </v>
          </cell>
          <cell r="C15" t="str">
            <v>مستشفى الحزم الريفي</v>
          </cell>
          <cell r="D15" t="str">
            <v>Hazm AlUdain</v>
          </cell>
          <cell r="E15" t="str">
            <v xml:space="preserve">Haqin </v>
          </cell>
          <cell r="F15" t="str">
            <v>AlSawafi</v>
          </cell>
        </row>
        <row r="16">
          <cell r="B16" t="str">
            <v>AlDira'a Health Unit</v>
          </cell>
          <cell r="C16" t="str">
            <v>الوحده الصحيه الذراع</v>
          </cell>
          <cell r="D16" t="str">
            <v>Hazm AlUdain</v>
          </cell>
          <cell r="E16" t="str">
            <v xml:space="preserve"> Alajeum </v>
          </cell>
          <cell r="F16" t="str">
            <v>AlDira'a</v>
          </cell>
        </row>
        <row r="17">
          <cell r="B17" t="str">
            <v>AlToraf Health Unit</v>
          </cell>
          <cell r="C17" t="str">
            <v>الوحده الصحيه الطرف</v>
          </cell>
          <cell r="D17" t="str">
            <v>Hazm AlUdain</v>
          </cell>
          <cell r="E17" t="str">
            <v>Alshaeawur</v>
          </cell>
          <cell r="F17" t="str">
            <v>AlToraf</v>
          </cell>
        </row>
        <row r="18">
          <cell r="B18" t="str">
            <v>Alahkum  Health Unit</v>
          </cell>
          <cell r="C18" t="str">
            <v>الوحده الصحيه الاحكوم</v>
          </cell>
          <cell r="D18" t="str">
            <v>Hazm AlUdain</v>
          </cell>
          <cell r="E18" t="str">
            <v xml:space="preserve">Alahkum </v>
          </cell>
          <cell r="F18" t="str">
            <v xml:space="preserve">Alahkum </v>
          </cell>
        </row>
        <row r="19">
          <cell r="B19" t="str">
            <v>Bani Asead Health Center</v>
          </cell>
          <cell r="C19" t="str">
            <v>المركز الصحي بني اسعد</v>
          </cell>
          <cell r="D19" t="str">
            <v>Hazm AlUdain</v>
          </cell>
          <cell r="E19" t="str">
            <v>Bani Asead</v>
          </cell>
          <cell r="F19" t="str">
            <v>AlRiyadah</v>
          </cell>
        </row>
        <row r="20">
          <cell r="B20" t="str">
            <v>AlFanag Health Unit</v>
          </cell>
          <cell r="C20" t="str">
            <v>الوحده الصحيه -الفنج</v>
          </cell>
          <cell r="D20" t="str">
            <v>Hazm AlUdain</v>
          </cell>
          <cell r="E20" t="str">
            <v xml:space="preserve">Jabal Harim </v>
          </cell>
          <cell r="F20" t="str">
            <v>AlWadi</v>
          </cell>
        </row>
        <row r="21">
          <cell r="B21" t="str">
            <v>Dona'a Health Center</v>
          </cell>
          <cell r="C21" t="str">
            <v>المركز الصحي-ضنع</v>
          </cell>
          <cell r="D21" t="str">
            <v>Fara'a AlUdain</v>
          </cell>
          <cell r="E21" t="str">
            <v xml:space="preserve">Alaqibah </v>
          </cell>
          <cell r="F21" t="str">
            <v>Dona'a</v>
          </cell>
        </row>
        <row r="22">
          <cell r="B22" t="str">
            <v xml:space="preserve">Almazahin Rural Hospital </v>
          </cell>
          <cell r="C22" t="str">
            <v>مستشفي المزاحن الريفي</v>
          </cell>
          <cell r="D22" t="str">
            <v>Fara'a AlUdain</v>
          </cell>
          <cell r="E22" t="str">
            <v xml:space="preserve">Almazahin </v>
          </cell>
          <cell r="F22" t="str">
            <v xml:space="preserve">Almazahin </v>
          </cell>
        </row>
        <row r="23">
          <cell r="B23" t="str">
            <v>Alkadrh Health Center</v>
          </cell>
          <cell r="C23" t="str">
            <v>المركز الصحي-الكدره</v>
          </cell>
          <cell r="D23" t="str">
            <v>Fara'a AlUdain</v>
          </cell>
          <cell r="E23" t="str">
            <v xml:space="preserve">Al-Akhmas </v>
          </cell>
          <cell r="F23" t="str">
            <v>Alkadrh</v>
          </cell>
        </row>
        <row r="24">
          <cell r="B24" t="str">
            <v>Hodaifah Health Center</v>
          </cell>
          <cell r="C24" t="str">
            <v>المركز الصحي - حذيفة</v>
          </cell>
          <cell r="D24" t="str">
            <v>Fara'a AlUdain</v>
          </cell>
          <cell r="E24" t="str">
            <v>AlAhmool</v>
          </cell>
          <cell r="F24" t="str">
            <v>Hodaifah</v>
          </cell>
        </row>
        <row r="25">
          <cell r="B25" t="str">
            <v>Haseed Health Center</v>
          </cell>
          <cell r="C25" t="str">
            <v xml:space="preserve">المركز الصحي حسيد العاقبة </v>
          </cell>
          <cell r="D25" t="str">
            <v>Fara'a AlUdain</v>
          </cell>
          <cell r="E25" t="str">
            <v>AlAqibah</v>
          </cell>
          <cell r="F25" t="str">
            <v>Haseed</v>
          </cell>
        </row>
        <row r="26">
          <cell r="B26" t="str">
            <v>Bani Ahmed Health Center</v>
          </cell>
          <cell r="C26" t="str">
            <v>المركز الصحي بني أحمد</v>
          </cell>
          <cell r="D26" t="str">
            <v>Fara'a AlUdain</v>
          </cell>
          <cell r="E26" t="str">
            <v>Bani Ahmed</v>
          </cell>
          <cell r="F26" t="str">
            <v>Wadi Boker</v>
          </cell>
        </row>
        <row r="27">
          <cell r="B27" t="str">
            <v xml:space="preserve">Rehab Hospital </v>
          </cell>
          <cell r="C27" t="str">
            <v>مستشفى رحاب</v>
          </cell>
          <cell r="D27" t="str">
            <v>AlQafr</v>
          </cell>
          <cell r="E27" t="str">
            <v>Bani Sayf Alsaafil</v>
          </cell>
          <cell r="F27" t="str">
            <v>Rehab</v>
          </cell>
        </row>
        <row r="28">
          <cell r="B28" t="str">
            <v>Naser Public Hospital</v>
          </cell>
          <cell r="C28" t="str">
            <v>مستشفى ناصر العام</v>
          </cell>
          <cell r="D28" t="str">
            <v>Almashanah</v>
          </cell>
          <cell r="E28" t="str">
            <v>Almashana</v>
          </cell>
          <cell r="F28" t="str">
            <v xml:space="preserve">Ibb City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مقدمة"/>
      <sheetName val="تغطية"/>
      <sheetName val="مصدر"/>
      <sheetName val="سكان"/>
      <sheetName val="تخطيط1"/>
      <sheetName val="احداثيات"/>
      <sheetName val="سكان ت"/>
      <sheetName val="سكان4"/>
      <sheetName val="الضخ"/>
      <sheetName val="ضخ1"/>
      <sheetName val="خزان"/>
      <sheetName val="كميات"/>
    </sheetNames>
    <sheetDataSet>
      <sheetData sheetId="0"/>
      <sheetData sheetId="1"/>
      <sheetData sheetId="2">
        <row r="21">
          <cell r="D21">
            <v>210</v>
          </cell>
        </row>
      </sheetData>
      <sheetData sheetId="3">
        <row r="1">
          <cell r="D1" t="str">
            <v>المدهاره</v>
          </cell>
        </row>
      </sheetData>
      <sheetData sheetId="4"/>
      <sheetData sheetId="5"/>
      <sheetData sheetId="6">
        <row r="1">
          <cell r="H1" t="str">
            <v>السبرة</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1"/>
      <sheetName val="G2"/>
      <sheetName val="Annex 1"/>
      <sheetName val="Annex2"/>
      <sheetName val="Annex 2"/>
      <sheetName val="Annex 3"/>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تدخل مياه الريف"/>
      <sheetName val="خلاصة تكلفة ابار الحشا"/>
      <sheetName val="عين التعاقي"/>
      <sheetName val="بئر زنق"/>
      <sheetName val="بئر المحره"/>
      <sheetName val="بئر ذي علب"/>
      <sheetName val="بئر حباله"/>
      <sheetName val="بئر الصدر"/>
      <sheetName val="بئر المنادب"/>
      <sheetName val="الخيارية"/>
      <sheetName val="حبيل يحيى"/>
      <sheetName val="الشامرية"/>
      <sheetName val="قشعة البر"/>
      <sheetName val="الحصين"/>
      <sheetName val="كيشار"/>
      <sheetName val="الدقة"/>
      <sheetName val="الاكام -زربة"/>
      <sheetName val="خربة المحمودي"/>
      <sheetName val="المعاهرة  - زربة"/>
      <sheetName val="الحجوف زربة"/>
      <sheetName val="ظكاعة زربة"/>
      <sheetName val="وعالي م"/>
      <sheetName val="الجرف م"/>
      <sheetName val="نجد حواس م"/>
      <sheetName val="وادي السليم م"/>
      <sheetName val="المزيا م"/>
      <sheetName val="الزجع م"/>
      <sheetName val="الصريم مشرقي"/>
      <sheetName val="حبيل الطويل"/>
      <sheetName val="الموبز"/>
      <sheetName val="الخلاو"/>
      <sheetName val="حبيل عيده"/>
      <sheetName val="النُجيد والحُبيل ودار القردعي"/>
      <sheetName val="الشبر"/>
      <sheetName val="الجواحي"/>
      <sheetName val="نيع"/>
      <sheetName val="العسقي"/>
      <sheetName val="المليح"/>
      <sheetName val="الجدل"/>
      <sheetName val="شعب الشعوس"/>
      <sheetName val="مروس"/>
      <sheetName val="الحجرين"/>
      <sheetName val="جداول كميات ابار الحشا"/>
      <sheetName val="كميات ابار الحشا"/>
      <sheetName val="S Tank"/>
      <sheetName val="ورقة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
          <cell r="C1">
            <v>0.55000000000000004</v>
          </cell>
        </row>
      </sheetData>
      <sheetData sheetId="4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تكلفة"/>
      <sheetName val="ملخص"/>
      <sheetName val="ت تقديرية"/>
      <sheetName val="الغدير"/>
      <sheetName val="اللداني"/>
      <sheetName val="الاعتزاز"/>
      <sheetName val="مجحز"/>
      <sheetName val="ض السهمان"/>
      <sheetName val="ق البيانات1"/>
      <sheetName val="ق البيانات 2"/>
      <sheetName val="ش خاصه"/>
      <sheetName val="المواصفات"/>
    </sheetNames>
    <sheetDataSet>
      <sheetData sheetId="0">
        <row r="8">
          <cell r="C8">
            <v>500</v>
          </cell>
          <cell r="H8">
            <v>25</v>
          </cell>
          <cell r="I8">
            <v>3</v>
          </cell>
          <cell r="J8">
            <v>4</v>
          </cell>
          <cell r="K8">
            <v>2.35</v>
          </cell>
          <cell r="L8">
            <v>0.2</v>
          </cell>
          <cell r="M8">
            <v>6</v>
          </cell>
          <cell r="N8">
            <v>1.9000000000000001</v>
          </cell>
          <cell r="O8">
            <v>14</v>
          </cell>
          <cell r="P8">
            <v>57</v>
          </cell>
          <cell r="Q8">
            <v>46</v>
          </cell>
          <cell r="R8">
            <v>103</v>
          </cell>
          <cell r="S8">
            <v>45</v>
          </cell>
          <cell r="T8">
            <v>25</v>
          </cell>
        </row>
        <row r="9">
          <cell r="H9">
            <v>40</v>
          </cell>
          <cell r="I9">
            <v>4.05</v>
          </cell>
          <cell r="J9">
            <v>4.05</v>
          </cell>
          <cell r="K9">
            <v>2.7</v>
          </cell>
          <cell r="L9">
            <v>0.2</v>
          </cell>
          <cell r="M9">
            <v>8</v>
          </cell>
          <cell r="N9">
            <v>2.4000000000000004</v>
          </cell>
          <cell r="O9">
            <v>18.100000000000001</v>
          </cell>
          <cell r="P9">
            <v>77</v>
          </cell>
          <cell r="Q9">
            <v>58</v>
          </cell>
          <cell r="R9">
            <v>135</v>
          </cell>
          <cell r="S9">
            <v>61</v>
          </cell>
          <cell r="T9">
            <v>31</v>
          </cell>
        </row>
        <row r="10">
          <cell r="H10">
            <v>50</v>
          </cell>
          <cell r="I10">
            <v>4</v>
          </cell>
          <cell r="J10">
            <v>5</v>
          </cell>
          <cell r="K10">
            <v>2.75</v>
          </cell>
          <cell r="L10">
            <v>0.2</v>
          </cell>
          <cell r="M10">
            <v>9</v>
          </cell>
          <cell r="N10">
            <v>2.8000000000000003</v>
          </cell>
          <cell r="O10">
            <v>20.8</v>
          </cell>
          <cell r="P10">
            <v>90</v>
          </cell>
          <cell r="Q10">
            <v>65</v>
          </cell>
          <cell r="R10">
            <v>155</v>
          </cell>
          <cell r="S10">
            <v>70</v>
          </cell>
          <cell r="T10">
            <v>36</v>
          </cell>
        </row>
        <row r="11">
          <cell r="H11">
            <v>60</v>
          </cell>
          <cell r="I11">
            <v>5</v>
          </cell>
          <cell r="J11">
            <v>5</v>
          </cell>
          <cell r="K11">
            <v>2.6500000000000004</v>
          </cell>
          <cell r="L11">
            <v>0.2</v>
          </cell>
          <cell r="M11">
            <v>11</v>
          </cell>
          <cell r="N11">
            <v>3.4000000000000004</v>
          </cell>
          <cell r="O11">
            <v>23.6</v>
          </cell>
          <cell r="P11">
            <v>103</v>
          </cell>
          <cell r="Q11">
            <v>70</v>
          </cell>
          <cell r="R11">
            <v>173</v>
          </cell>
          <cell r="S11">
            <v>78</v>
          </cell>
          <cell r="T11">
            <v>43</v>
          </cell>
        </row>
        <row r="12">
          <cell r="H12">
            <v>75</v>
          </cell>
          <cell r="I12">
            <v>5.0999999999999996</v>
          </cell>
          <cell r="J12">
            <v>6</v>
          </cell>
          <cell r="K12">
            <v>2.75</v>
          </cell>
          <cell r="L12">
            <v>0.2</v>
          </cell>
          <cell r="M12">
            <v>13</v>
          </cell>
          <cell r="N12">
            <v>4.1000000000000005</v>
          </cell>
          <cell r="O12">
            <v>27.5</v>
          </cell>
          <cell r="P12">
            <v>123</v>
          </cell>
          <cell r="Q12">
            <v>79</v>
          </cell>
          <cell r="R12">
            <v>202</v>
          </cell>
          <cell r="S12">
            <v>92</v>
          </cell>
          <cell r="T12">
            <v>50</v>
          </cell>
        </row>
        <row r="13">
          <cell r="H13">
            <v>100</v>
          </cell>
          <cell r="I13">
            <v>4.5</v>
          </cell>
          <cell r="J13">
            <v>7.5</v>
          </cell>
          <cell r="K13">
            <v>3.25</v>
          </cell>
          <cell r="L13">
            <v>0.2</v>
          </cell>
          <cell r="M13">
            <v>14</v>
          </cell>
          <cell r="N13">
            <v>4.4000000000000004</v>
          </cell>
          <cell r="O13">
            <v>32.4</v>
          </cell>
          <cell r="P13">
            <v>146</v>
          </cell>
          <cell r="Q13">
            <v>98</v>
          </cell>
          <cell r="R13">
            <v>244</v>
          </cell>
          <cell r="S13">
            <v>112</v>
          </cell>
          <cell r="T13">
            <v>54</v>
          </cell>
        </row>
        <row r="14">
          <cell r="H14">
            <v>150</v>
          </cell>
          <cell r="I14">
            <v>7.2</v>
          </cell>
          <cell r="J14">
            <v>7.2</v>
          </cell>
          <cell r="K14">
            <v>3.1500000000000004</v>
          </cell>
          <cell r="L14">
            <v>0.2</v>
          </cell>
          <cell r="M14">
            <v>25</v>
          </cell>
          <cell r="N14">
            <v>6.4</v>
          </cell>
          <cell r="O14">
            <v>45.6</v>
          </cell>
          <cell r="P14">
            <v>195</v>
          </cell>
          <cell r="Q14">
            <v>113</v>
          </cell>
          <cell r="R14">
            <v>308</v>
          </cell>
          <cell r="S14">
            <v>143</v>
          </cell>
          <cell r="T14">
            <v>76</v>
          </cell>
        </row>
        <row r="15">
          <cell r="H15">
            <v>200</v>
          </cell>
          <cell r="I15">
            <v>8</v>
          </cell>
          <cell r="J15">
            <v>8</v>
          </cell>
          <cell r="K15">
            <v>3.4000000000000004</v>
          </cell>
          <cell r="L15">
            <v>0.3</v>
          </cell>
          <cell r="M15">
            <v>32</v>
          </cell>
          <cell r="N15">
            <v>8.2000000000000011</v>
          </cell>
          <cell r="O15">
            <v>76.900000000000006</v>
          </cell>
          <cell r="P15">
            <v>237</v>
          </cell>
          <cell r="Q15">
            <v>136</v>
          </cell>
          <cell r="R15">
            <v>373</v>
          </cell>
          <cell r="S15">
            <v>173</v>
          </cell>
          <cell r="T15">
            <v>91</v>
          </cell>
        </row>
        <row r="16">
          <cell r="H16">
            <v>250</v>
          </cell>
          <cell r="I16">
            <v>8.8000000000000007</v>
          </cell>
          <cell r="J16">
            <v>8.8000000000000007</v>
          </cell>
          <cell r="K16">
            <v>3.5</v>
          </cell>
          <cell r="L16">
            <v>0.3</v>
          </cell>
          <cell r="M16">
            <v>37</v>
          </cell>
          <cell r="N16">
            <v>9.7000000000000011</v>
          </cell>
          <cell r="O16">
            <v>88.600000000000009</v>
          </cell>
          <cell r="P16">
            <v>279</v>
          </cell>
          <cell r="Q16">
            <v>153</v>
          </cell>
          <cell r="R16">
            <v>432</v>
          </cell>
          <cell r="S16">
            <v>201</v>
          </cell>
          <cell r="T16">
            <v>107</v>
          </cell>
        </row>
        <row r="17">
          <cell r="H17">
            <v>90</v>
          </cell>
          <cell r="I17">
            <v>5</v>
          </cell>
          <cell r="J17">
            <v>8</v>
          </cell>
          <cell r="K17">
            <v>2.5</v>
          </cell>
          <cell r="L17">
            <v>0.3</v>
          </cell>
          <cell r="M17">
            <v>21</v>
          </cell>
          <cell r="N17">
            <v>5.6000000000000005</v>
          </cell>
          <cell r="O17">
            <v>35.9</v>
          </cell>
          <cell r="P17">
            <v>105</v>
          </cell>
          <cell r="Q17">
            <v>87</v>
          </cell>
          <cell r="R17">
            <v>192</v>
          </cell>
          <cell r="S17">
            <v>105</v>
          </cell>
          <cell r="T17">
            <v>62</v>
          </cell>
        </row>
        <row r="34">
          <cell r="W34" t="str">
            <v>سعة الخزان</v>
          </cell>
          <cell r="X34" t="str">
            <v>خرسانة عادية</v>
          </cell>
          <cell r="Y34" t="str">
            <v>خرسانة مسلحة</v>
          </cell>
          <cell r="AC34" t="str">
            <v>الطرطشة</v>
          </cell>
          <cell r="AG34" t="str">
            <v>اجمالي التلبيس</v>
          </cell>
          <cell r="AK34" t="str">
            <v>دهان من الداخل</v>
          </cell>
          <cell r="AL34" t="str">
            <v>الحفر</v>
          </cell>
        </row>
        <row r="35">
          <cell r="Y35">
            <v>3</v>
          </cell>
          <cell r="Z35">
            <v>6</v>
          </cell>
          <cell r="AA35">
            <v>9</v>
          </cell>
          <cell r="AB35">
            <v>12</v>
          </cell>
          <cell r="AC35">
            <v>3</v>
          </cell>
          <cell r="AD35">
            <v>6</v>
          </cell>
          <cell r="AE35">
            <v>9</v>
          </cell>
          <cell r="AF35">
            <v>12</v>
          </cell>
          <cell r="AG35">
            <v>3</v>
          </cell>
          <cell r="AH35">
            <v>6</v>
          </cell>
          <cell r="AI35">
            <v>9</v>
          </cell>
          <cell r="AJ35">
            <v>12</v>
          </cell>
        </row>
        <row r="36">
          <cell r="W36">
            <v>100</v>
          </cell>
          <cell r="X36">
            <v>5.2</v>
          </cell>
          <cell r="Y36">
            <v>61</v>
          </cell>
          <cell r="Z36">
            <v>69</v>
          </cell>
          <cell r="AA36">
            <v>77</v>
          </cell>
          <cell r="AB36">
            <v>85</v>
          </cell>
          <cell r="AC36">
            <v>220</v>
          </cell>
          <cell r="AD36">
            <v>273</v>
          </cell>
          <cell r="AE36">
            <v>326</v>
          </cell>
          <cell r="AF36">
            <v>379</v>
          </cell>
          <cell r="AG36">
            <v>377</v>
          </cell>
          <cell r="AH36">
            <v>430</v>
          </cell>
          <cell r="AI36">
            <v>483</v>
          </cell>
          <cell r="AJ36">
            <v>536</v>
          </cell>
          <cell r="AK36">
            <v>116</v>
          </cell>
          <cell r="AL36">
            <v>60</v>
          </cell>
        </row>
        <row r="37">
          <cell r="W37">
            <v>60</v>
          </cell>
          <cell r="X37">
            <v>1.9</v>
          </cell>
          <cell r="Y37">
            <v>40</v>
          </cell>
          <cell r="Z37">
            <v>45</v>
          </cell>
          <cell r="AA37">
            <v>50</v>
          </cell>
          <cell r="AB37">
            <v>55</v>
          </cell>
          <cell r="AC37">
            <v>157</v>
          </cell>
          <cell r="AD37">
            <v>191</v>
          </cell>
          <cell r="AE37">
            <v>225</v>
          </cell>
          <cell r="AF37">
            <v>259</v>
          </cell>
          <cell r="AG37">
            <v>264</v>
          </cell>
          <cell r="AH37">
            <v>298</v>
          </cell>
          <cell r="AI37">
            <v>332</v>
          </cell>
          <cell r="AJ37">
            <v>366</v>
          </cell>
          <cell r="AK37">
            <v>82</v>
          </cell>
          <cell r="AL37">
            <v>40</v>
          </cell>
        </row>
        <row r="38">
          <cell r="W38">
            <v>50</v>
          </cell>
          <cell r="X38">
            <v>1.6</v>
          </cell>
          <cell r="Y38">
            <v>34</v>
          </cell>
          <cell r="Z38">
            <v>39</v>
          </cell>
          <cell r="AA38">
            <v>44</v>
          </cell>
          <cell r="AB38">
            <v>49</v>
          </cell>
          <cell r="AC38">
            <v>139</v>
          </cell>
          <cell r="AD38">
            <v>170</v>
          </cell>
          <cell r="AE38">
            <v>201</v>
          </cell>
          <cell r="AF38">
            <v>232</v>
          </cell>
          <cell r="AG38">
            <v>231</v>
          </cell>
          <cell r="AH38">
            <v>262</v>
          </cell>
          <cell r="AI38">
            <v>293</v>
          </cell>
          <cell r="AJ38">
            <v>324</v>
          </cell>
          <cell r="AK38">
            <v>72</v>
          </cell>
          <cell r="AL38">
            <v>40</v>
          </cell>
        </row>
        <row r="39">
          <cell r="W39">
            <v>40</v>
          </cell>
          <cell r="X39">
            <v>1.5</v>
          </cell>
          <cell r="Y39">
            <v>30</v>
          </cell>
          <cell r="Z39">
            <v>34</v>
          </cell>
          <cell r="AA39">
            <v>38</v>
          </cell>
          <cell r="AB39">
            <v>42</v>
          </cell>
          <cell r="AC39">
            <v>123</v>
          </cell>
          <cell r="AD39">
            <v>152</v>
          </cell>
          <cell r="AE39">
            <v>181</v>
          </cell>
          <cell r="AF39">
            <v>210</v>
          </cell>
          <cell r="AG39">
            <v>201</v>
          </cell>
          <cell r="AH39">
            <v>230</v>
          </cell>
          <cell r="AI39">
            <v>259</v>
          </cell>
          <cell r="AJ39">
            <v>288</v>
          </cell>
          <cell r="AK39">
            <v>62</v>
          </cell>
          <cell r="AL39">
            <v>40</v>
          </cell>
        </row>
        <row r="40">
          <cell r="W40">
            <v>25</v>
          </cell>
          <cell r="X40">
            <v>1.5</v>
          </cell>
          <cell r="Y40">
            <v>24</v>
          </cell>
          <cell r="Z40">
            <v>28</v>
          </cell>
          <cell r="AA40">
            <v>32</v>
          </cell>
          <cell r="AB40">
            <v>36</v>
          </cell>
          <cell r="AC40">
            <v>96</v>
          </cell>
          <cell r="AD40">
            <v>121</v>
          </cell>
          <cell r="AE40">
            <v>146</v>
          </cell>
          <cell r="AF40">
            <v>171</v>
          </cell>
          <cell r="AG40">
            <v>150</v>
          </cell>
          <cell r="AH40">
            <v>175</v>
          </cell>
          <cell r="AI40">
            <v>200</v>
          </cell>
          <cell r="AJ40">
            <v>225</v>
          </cell>
          <cell r="AK40">
            <v>45</v>
          </cell>
          <cell r="AL40">
            <v>40</v>
          </cell>
        </row>
      </sheetData>
      <sheetData sheetId="1" refreshError="1"/>
      <sheetData sheetId="2" refreshError="1"/>
      <sheetData sheetId="3" refreshError="1"/>
      <sheetData sheetId="4" refreshError="1"/>
      <sheetData sheetId="5" refreshError="1"/>
      <sheetData sheetId="6"/>
      <sheetData sheetId="7" refreshError="1"/>
      <sheetData sheetId="8">
        <row r="10">
          <cell r="D10" t="str">
            <v>بيت مجحز</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26472-F9B9-4102-9681-9B3BFFDB2F16}">
  <dimension ref="A1:IV27"/>
  <sheetViews>
    <sheetView tabSelected="1" view="pageBreakPreview" zoomScale="86" zoomScaleNormal="100" zoomScaleSheetLayoutView="70" workbookViewId="0">
      <selection activeCell="F21" sqref="F21:G24"/>
    </sheetView>
  </sheetViews>
  <sheetFormatPr defaultRowHeight="14.4" x14ac:dyDescent="0.3"/>
  <cols>
    <col min="1" max="1" width="5.88671875" customWidth="1"/>
    <col min="2" max="2" width="83.5546875" customWidth="1"/>
    <col min="3" max="3" width="5.88671875" customWidth="1"/>
    <col min="4" max="4" width="11.5546875" customWidth="1"/>
    <col min="5" max="5" width="9.5546875" hidden="1" customWidth="1"/>
    <col min="6" max="6" width="9.6640625" bestFit="1" customWidth="1"/>
    <col min="7" max="7" width="18.33203125" customWidth="1"/>
    <col min="8" max="8" width="9.5546875" hidden="1" customWidth="1"/>
    <col min="9" max="9" width="43.5546875" customWidth="1"/>
    <col min="257" max="257" width="5.88671875" customWidth="1"/>
    <col min="258" max="258" width="83.5546875" customWidth="1"/>
    <col min="259" max="259" width="5.88671875" customWidth="1"/>
    <col min="260" max="260" width="9.44140625" bestFit="1" customWidth="1"/>
    <col min="261" max="261" width="0" hidden="1" customWidth="1"/>
    <col min="262" max="262" width="9.6640625" bestFit="1" customWidth="1"/>
    <col min="263" max="263" width="11.109375" customWidth="1"/>
    <col min="264" max="264" width="0" hidden="1" customWidth="1"/>
    <col min="265" max="265" width="43.5546875" customWidth="1"/>
    <col min="513" max="513" width="5.88671875" customWidth="1"/>
    <col min="514" max="514" width="83.5546875" customWidth="1"/>
    <col min="515" max="515" width="5.88671875" customWidth="1"/>
    <col min="516" max="516" width="9.44140625" bestFit="1" customWidth="1"/>
    <col min="517" max="517" width="0" hidden="1" customWidth="1"/>
    <col min="518" max="518" width="9.6640625" bestFit="1" customWidth="1"/>
    <col min="519" max="519" width="11.109375" customWidth="1"/>
    <col min="520" max="520" width="0" hidden="1" customWidth="1"/>
    <col min="521" max="521" width="43.5546875" customWidth="1"/>
    <col min="769" max="769" width="5.88671875" customWidth="1"/>
    <col min="770" max="770" width="83.5546875" customWidth="1"/>
    <col min="771" max="771" width="5.88671875" customWidth="1"/>
    <col min="772" max="772" width="9.44140625" bestFit="1" customWidth="1"/>
    <col min="773" max="773" width="0" hidden="1" customWidth="1"/>
    <col min="774" max="774" width="9.6640625" bestFit="1" customWidth="1"/>
    <col min="775" max="775" width="11.109375" customWidth="1"/>
    <col min="776" max="776" width="0" hidden="1" customWidth="1"/>
    <col min="777" max="777" width="43.5546875" customWidth="1"/>
    <col min="1025" max="1025" width="5.88671875" customWidth="1"/>
    <col min="1026" max="1026" width="83.5546875" customWidth="1"/>
    <col min="1027" max="1027" width="5.88671875" customWidth="1"/>
    <col min="1028" max="1028" width="9.44140625" bestFit="1" customWidth="1"/>
    <col min="1029" max="1029" width="0" hidden="1" customWidth="1"/>
    <col min="1030" max="1030" width="9.6640625" bestFit="1" customWidth="1"/>
    <col min="1031" max="1031" width="11.109375" customWidth="1"/>
    <col min="1032" max="1032" width="0" hidden="1" customWidth="1"/>
    <col min="1033" max="1033" width="43.5546875" customWidth="1"/>
    <col min="1281" max="1281" width="5.88671875" customWidth="1"/>
    <col min="1282" max="1282" width="83.5546875" customWidth="1"/>
    <col min="1283" max="1283" width="5.88671875" customWidth="1"/>
    <col min="1284" max="1284" width="9.44140625" bestFit="1" customWidth="1"/>
    <col min="1285" max="1285" width="0" hidden="1" customWidth="1"/>
    <col min="1286" max="1286" width="9.6640625" bestFit="1" customWidth="1"/>
    <col min="1287" max="1287" width="11.109375" customWidth="1"/>
    <col min="1288" max="1288" width="0" hidden="1" customWidth="1"/>
    <col min="1289" max="1289" width="43.5546875" customWidth="1"/>
    <col min="1537" max="1537" width="5.88671875" customWidth="1"/>
    <col min="1538" max="1538" width="83.5546875" customWidth="1"/>
    <col min="1539" max="1539" width="5.88671875" customWidth="1"/>
    <col min="1540" max="1540" width="9.44140625" bestFit="1" customWidth="1"/>
    <col min="1541" max="1541" width="0" hidden="1" customWidth="1"/>
    <col min="1542" max="1542" width="9.6640625" bestFit="1" customWidth="1"/>
    <col min="1543" max="1543" width="11.109375" customWidth="1"/>
    <col min="1544" max="1544" width="0" hidden="1" customWidth="1"/>
    <col min="1545" max="1545" width="43.5546875" customWidth="1"/>
    <col min="1793" max="1793" width="5.88671875" customWidth="1"/>
    <col min="1794" max="1794" width="83.5546875" customWidth="1"/>
    <col min="1795" max="1795" width="5.88671875" customWidth="1"/>
    <col min="1796" max="1796" width="9.44140625" bestFit="1" customWidth="1"/>
    <col min="1797" max="1797" width="0" hidden="1" customWidth="1"/>
    <col min="1798" max="1798" width="9.6640625" bestFit="1" customWidth="1"/>
    <col min="1799" max="1799" width="11.109375" customWidth="1"/>
    <col min="1800" max="1800" width="0" hidden="1" customWidth="1"/>
    <col min="1801" max="1801" width="43.5546875" customWidth="1"/>
    <col min="2049" max="2049" width="5.88671875" customWidth="1"/>
    <col min="2050" max="2050" width="83.5546875" customWidth="1"/>
    <col min="2051" max="2051" width="5.88671875" customWidth="1"/>
    <col min="2052" max="2052" width="9.44140625" bestFit="1" customWidth="1"/>
    <col min="2053" max="2053" width="0" hidden="1" customWidth="1"/>
    <col min="2054" max="2054" width="9.6640625" bestFit="1" customWidth="1"/>
    <col min="2055" max="2055" width="11.109375" customWidth="1"/>
    <col min="2056" max="2056" width="0" hidden="1" customWidth="1"/>
    <col min="2057" max="2057" width="43.5546875" customWidth="1"/>
    <col min="2305" max="2305" width="5.88671875" customWidth="1"/>
    <col min="2306" max="2306" width="83.5546875" customWidth="1"/>
    <col min="2307" max="2307" width="5.88671875" customWidth="1"/>
    <col min="2308" max="2308" width="9.44140625" bestFit="1" customWidth="1"/>
    <col min="2309" max="2309" width="0" hidden="1" customWidth="1"/>
    <col min="2310" max="2310" width="9.6640625" bestFit="1" customWidth="1"/>
    <col min="2311" max="2311" width="11.109375" customWidth="1"/>
    <col min="2312" max="2312" width="0" hidden="1" customWidth="1"/>
    <col min="2313" max="2313" width="43.5546875" customWidth="1"/>
    <col min="2561" max="2561" width="5.88671875" customWidth="1"/>
    <col min="2562" max="2562" width="83.5546875" customWidth="1"/>
    <col min="2563" max="2563" width="5.88671875" customWidth="1"/>
    <col min="2564" max="2564" width="9.44140625" bestFit="1" customWidth="1"/>
    <col min="2565" max="2565" width="0" hidden="1" customWidth="1"/>
    <col min="2566" max="2566" width="9.6640625" bestFit="1" customWidth="1"/>
    <col min="2567" max="2567" width="11.109375" customWidth="1"/>
    <col min="2568" max="2568" width="0" hidden="1" customWidth="1"/>
    <col min="2569" max="2569" width="43.5546875" customWidth="1"/>
    <col min="2817" max="2817" width="5.88671875" customWidth="1"/>
    <col min="2818" max="2818" width="83.5546875" customWidth="1"/>
    <col min="2819" max="2819" width="5.88671875" customWidth="1"/>
    <col min="2820" max="2820" width="9.44140625" bestFit="1" customWidth="1"/>
    <col min="2821" max="2821" width="0" hidden="1" customWidth="1"/>
    <col min="2822" max="2822" width="9.6640625" bestFit="1" customWidth="1"/>
    <col min="2823" max="2823" width="11.109375" customWidth="1"/>
    <col min="2824" max="2824" width="0" hidden="1" customWidth="1"/>
    <col min="2825" max="2825" width="43.5546875" customWidth="1"/>
    <col min="3073" max="3073" width="5.88671875" customWidth="1"/>
    <col min="3074" max="3074" width="83.5546875" customWidth="1"/>
    <col min="3075" max="3075" width="5.88671875" customWidth="1"/>
    <col min="3076" max="3076" width="9.44140625" bestFit="1" customWidth="1"/>
    <col min="3077" max="3077" width="0" hidden="1" customWidth="1"/>
    <col min="3078" max="3078" width="9.6640625" bestFit="1" customWidth="1"/>
    <col min="3079" max="3079" width="11.109375" customWidth="1"/>
    <col min="3080" max="3080" width="0" hidden="1" customWidth="1"/>
    <col min="3081" max="3081" width="43.5546875" customWidth="1"/>
    <col min="3329" max="3329" width="5.88671875" customWidth="1"/>
    <col min="3330" max="3330" width="83.5546875" customWidth="1"/>
    <col min="3331" max="3331" width="5.88671875" customWidth="1"/>
    <col min="3332" max="3332" width="9.44140625" bestFit="1" customWidth="1"/>
    <col min="3333" max="3333" width="0" hidden="1" customWidth="1"/>
    <col min="3334" max="3334" width="9.6640625" bestFit="1" customWidth="1"/>
    <col min="3335" max="3335" width="11.109375" customWidth="1"/>
    <col min="3336" max="3336" width="0" hidden="1" customWidth="1"/>
    <col min="3337" max="3337" width="43.5546875" customWidth="1"/>
    <col min="3585" max="3585" width="5.88671875" customWidth="1"/>
    <col min="3586" max="3586" width="83.5546875" customWidth="1"/>
    <col min="3587" max="3587" width="5.88671875" customWidth="1"/>
    <col min="3588" max="3588" width="9.44140625" bestFit="1" customWidth="1"/>
    <col min="3589" max="3589" width="0" hidden="1" customWidth="1"/>
    <col min="3590" max="3590" width="9.6640625" bestFit="1" customWidth="1"/>
    <col min="3591" max="3591" width="11.109375" customWidth="1"/>
    <col min="3592" max="3592" width="0" hidden="1" customWidth="1"/>
    <col min="3593" max="3593" width="43.5546875" customWidth="1"/>
    <col min="3841" max="3841" width="5.88671875" customWidth="1"/>
    <col min="3842" max="3842" width="83.5546875" customWidth="1"/>
    <col min="3843" max="3843" width="5.88671875" customWidth="1"/>
    <col min="3844" max="3844" width="9.44140625" bestFit="1" customWidth="1"/>
    <col min="3845" max="3845" width="0" hidden="1" customWidth="1"/>
    <col min="3846" max="3846" width="9.6640625" bestFit="1" customWidth="1"/>
    <col min="3847" max="3847" width="11.109375" customWidth="1"/>
    <col min="3848" max="3848" width="0" hidden="1" customWidth="1"/>
    <col min="3849" max="3849" width="43.5546875" customWidth="1"/>
    <col min="4097" max="4097" width="5.88671875" customWidth="1"/>
    <col min="4098" max="4098" width="83.5546875" customWidth="1"/>
    <col min="4099" max="4099" width="5.88671875" customWidth="1"/>
    <col min="4100" max="4100" width="9.44140625" bestFit="1" customWidth="1"/>
    <col min="4101" max="4101" width="0" hidden="1" customWidth="1"/>
    <col min="4102" max="4102" width="9.6640625" bestFit="1" customWidth="1"/>
    <col min="4103" max="4103" width="11.109375" customWidth="1"/>
    <col min="4104" max="4104" width="0" hidden="1" customWidth="1"/>
    <col min="4105" max="4105" width="43.5546875" customWidth="1"/>
    <col min="4353" max="4353" width="5.88671875" customWidth="1"/>
    <col min="4354" max="4354" width="83.5546875" customWidth="1"/>
    <col min="4355" max="4355" width="5.88671875" customWidth="1"/>
    <col min="4356" max="4356" width="9.44140625" bestFit="1" customWidth="1"/>
    <col min="4357" max="4357" width="0" hidden="1" customWidth="1"/>
    <col min="4358" max="4358" width="9.6640625" bestFit="1" customWidth="1"/>
    <col min="4359" max="4359" width="11.109375" customWidth="1"/>
    <col min="4360" max="4360" width="0" hidden="1" customWidth="1"/>
    <col min="4361" max="4361" width="43.5546875" customWidth="1"/>
    <col min="4609" max="4609" width="5.88671875" customWidth="1"/>
    <col min="4610" max="4610" width="83.5546875" customWidth="1"/>
    <col min="4611" max="4611" width="5.88671875" customWidth="1"/>
    <col min="4612" max="4612" width="9.44140625" bestFit="1" customWidth="1"/>
    <col min="4613" max="4613" width="0" hidden="1" customWidth="1"/>
    <col min="4614" max="4614" width="9.6640625" bestFit="1" customWidth="1"/>
    <col min="4615" max="4615" width="11.109375" customWidth="1"/>
    <col min="4616" max="4616" width="0" hidden="1" customWidth="1"/>
    <col min="4617" max="4617" width="43.5546875" customWidth="1"/>
    <col min="4865" max="4865" width="5.88671875" customWidth="1"/>
    <col min="4866" max="4866" width="83.5546875" customWidth="1"/>
    <col min="4867" max="4867" width="5.88671875" customWidth="1"/>
    <col min="4868" max="4868" width="9.44140625" bestFit="1" customWidth="1"/>
    <col min="4869" max="4869" width="0" hidden="1" customWidth="1"/>
    <col min="4870" max="4870" width="9.6640625" bestFit="1" customWidth="1"/>
    <col min="4871" max="4871" width="11.109375" customWidth="1"/>
    <col min="4872" max="4872" width="0" hidden="1" customWidth="1"/>
    <col min="4873" max="4873" width="43.5546875" customWidth="1"/>
    <col min="5121" max="5121" width="5.88671875" customWidth="1"/>
    <col min="5122" max="5122" width="83.5546875" customWidth="1"/>
    <col min="5123" max="5123" width="5.88671875" customWidth="1"/>
    <col min="5124" max="5124" width="9.44140625" bestFit="1" customWidth="1"/>
    <col min="5125" max="5125" width="0" hidden="1" customWidth="1"/>
    <col min="5126" max="5126" width="9.6640625" bestFit="1" customWidth="1"/>
    <col min="5127" max="5127" width="11.109375" customWidth="1"/>
    <col min="5128" max="5128" width="0" hidden="1" customWidth="1"/>
    <col min="5129" max="5129" width="43.5546875" customWidth="1"/>
    <col min="5377" max="5377" width="5.88671875" customWidth="1"/>
    <col min="5378" max="5378" width="83.5546875" customWidth="1"/>
    <col min="5379" max="5379" width="5.88671875" customWidth="1"/>
    <col min="5380" max="5380" width="9.44140625" bestFit="1" customWidth="1"/>
    <col min="5381" max="5381" width="0" hidden="1" customWidth="1"/>
    <col min="5382" max="5382" width="9.6640625" bestFit="1" customWidth="1"/>
    <col min="5383" max="5383" width="11.109375" customWidth="1"/>
    <col min="5384" max="5384" width="0" hidden="1" customWidth="1"/>
    <col min="5385" max="5385" width="43.5546875" customWidth="1"/>
    <col min="5633" max="5633" width="5.88671875" customWidth="1"/>
    <col min="5634" max="5634" width="83.5546875" customWidth="1"/>
    <col min="5635" max="5635" width="5.88671875" customWidth="1"/>
    <col min="5636" max="5636" width="9.44140625" bestFit="1" customWidth="1"/>
    <col min="5637" max="5637" width="0" hidden="1" customWidth="1"/>
    <col min="5638" max="5638" width="9.6640625" bestFit="1" customWidth="1"/>
    <col min="5639" max="5639" width="11.109375" customWidth="1"/>
    <col min="5640" max="5640" width="0" hidden="1" customWidth="1"/>
    <col min="5641" max="5641" width="43.5546875" customWidth="1"/>
    <col min="5889" max="5889" width="5.88671875" customWidth="1"/>
    <col min="5890" max="5890" width="83.5546875" customWidth="1"/>
    <col min="5891" max="5891" width="5.88671875" customWidth="1"/>
    <col min="5892" max="5892" width="9.44140625" bestFit="1" customWidth="1"/>
    <col min="5893" max="5893" width="0" hidden="1" customWidth="1"/>
    <col min="5894" max="5894" width="9.6640625" bestFit="1" customWidth="1"/>
    <col min="5895" max="5895" width="11.109375" customWidth="1"/>
    <col min="5896" max="5896" width="0" hidden="1" customWidth="1"/>
    <col min="5897" max="5897" width="43.5546875" customWidth="1"/>
    <col min="6145" max="6145" width="5.88671875" customWidth="1"/>
    <col min="6146" max="6146" width="83.5546875" customWidth="1"/>
    <col min="6147" max="6147" width="5.88671875" customWidth="1"/>
    <col min="6148" max="6148" width="9.44140625" bestFit="1" customWidth="1"/>
    <col min="6149" max="6149" width="0" hidden="1" customWidth="1"/>
    <col min="6150" max="6150" width="9.6640625" bestFit="1" customWidth="1"/>
    <col min="6151" max="6151" width="11.109375" customWidth="1"/>
    <col min="6152" max="6152" width="0" hidden="1" customWidth="1"/>
    <col min="6153" max="6153" width="43.5546875" customWidth="1"/>
    <col min="6401" max="6401" width="5.88671875" customWidth="1"/>
    <col min="6402" max="6402" width="83.5546875" customWidth="1"/>
    <col min="6403" max="6403" width="5.88671875" customWidth="1"/>
    <col min="6404" max="6404" width="9.44140625" bestFit="1" customWidth="1"/>
    <col min="6405" max="6405" width="0" hidden="1" customWidth="1"/>
    <col min="6406" max="6406" width="9.6640625" bestFit="1" customWidth="1"/>
    <col min="6407" max="6407" width="11.109375" customWidth="1"/>
    <col min="6408" max="6408" width="0" hidden="1" customWidth="1"/>
    <col min="6409" max="6409" width="43.5546875" customWidth="1"/>
    <col min="6657" max="6657" width="5.88671875" customWidth="1"/>
    <col min="6658" max="6658" width="83.5546875" customWidth="1"/>
    <col min="6659" max="6659" width="5.88671875" customWidth="1"/>
    <col min="6660" max="6660" width="9.44140625" bestFit="1" customWidth="1"/>
    <col min="6661" max="6661" width="0" hidden="1" customWidth="1"/>
    <col min="6662" max="6662" width="9.6640625" bestFit="1" customWidth="1"/>
    <col min="6663" max="6663" width="11.109375" customWidth="1"/>
    <col min="6664" max="6664" width="0" hidden="1" customWidth="1"/>
    <col min="6665" max="6665" width="43.5546875" customWidth="1"/>
    <col min="6913" max="6913" width="5.88671875" customWidth="1"/>
    <col min="6914" max="6914" width="83.5546875" customWidth="1"/>
    <col min="6915" max="6915" width="5.88671875" customWidth="1"/>
    <col min="6916" max="6916" width="9.44140625" bestFit="1" customWidth="1"/>
    <col min="6917" max="6917" width="0" hidden="1" customWidth="1"/>
    <col min="6918" max="6918" width="9.6640625" bestFit="1" customWidth="1"/>
    <col min="6919" max="6919" width="11.109375" customWidth="1"/>
    <col min="6920" max="6920" width="0" hidden="1" customWidth="1"/>
    <col min="6921" max="6921" width="43.5546875" customWidth="1"/>
    <col min="7169" max="7169" width="5.88671875" customWidth="1"/>
    <col min="7170" max="7170" width="83.5546875" customWidth="1"/>
    <col min="7171" max="7171" width="5.88671875" customWidth="1"/>
    <col min="7172" max="7172" width="9.44140625" bestFit="1" customWidth="1"/>
    <col min="7173" max="7173" width="0" hidden="1" customWidth="1"/>
    <col min="7174" max="7174" width="9.6640625" bestFit="1" customWidth="1"/>
    <col min="7175" max="7175" width="11.109375" customWidth="1"/>
    <col min="7176" max="7176" width="0" hidden="1" customWidth="1"/>
    <col min="7177" max="7177" width="43.5546875" customWidth="1"/>
    <col min="7425" max="7425" width="5.88671875" customWidth="1"/>
    <col min="7426" max="7426" width="83.5546875" customWidth="1"/>
    <col min="7427" max="7427" width="5.88671875" customWidth="1"/>
    <col min="7428" max="7428" width="9.44140625" bestFit="1" customWidth="1"/>
    <col min="7429" max="7429" width="0" hidden="1" customWidth="1"/>
    <col min="7430" max="7430" width="9.6640625" bestFit="1" customWidth="1"/>
    <col min="7431" max="7431" width="11.109375" customWidth="1"/>
    <col min="7432" max="7432" width="0" hidden="1" customWidth="1"/>
    <col min="7433" max="7433" width="43.5546875" customWidth="1"/>
    <col min="7681" max="7681" width="5.88671875" customWidth="1"/>
    <col min="7682" max="7682" width="83.5546875" customWidth="1"/>
    <col min="7683" max="7683" width="5.88671875" customWidth="1"/>
    <col min="7684" max="7684" width="9.44140625" bestFit="1" customWidth="1"/>
    <col min="7685" max="7685" width="0" hidden="1" customWidth="1"/>
    <col min="7686" max="7686" width="9.6640625" bestFit="1" customWidth="1"/>
    <col min="7687" max="7687" width="11.109375" customWidth="1"/>
    <col min="7688" max="7688" width="0" hidden="1" customWidth="1"/>
    <col min="7689" max="7689" width="43.5546875" customWidth="1"/>
    <col min="7937" max="7937" width="5.88671875" customWidth="1"/>
    <col min="7938" max="7938" width="83.5546875" customWidth="1"/>
    <col min="7939" max="7939" width="5.88671875" customWidth="1"/>
    <col min="7940" max="7940" width="9.44140625" bestFit="1" customWidth="1"/>
    <col min="7941" max="7941" width="0" hidden="1" customWidth="1"/>
    <col min="7942" max="7942" width="9.6640625" bestFit="1" customWidth="1"/>
    <col min="7943" max="7943" width="11.109375" customWidth="1"/>
    <col min="7944" max="7944" width="0" hidden="1" customWidth="1"/>
    <col min="7945" max="7945" width="43.5546875" customWidth="1"/>
    <col min="8193" max="8193" width="5.88671875" customWidth="1"/>
    <col min="8194" max="8194" width="83.5546875" customWidth="1"/>
    <col min="8195" max="8195" width="5.88671875" customWidth="1"/>
    <col min="8196" max="8196" width="9.44140625" bestFit="1" customWidth="1"/>
    <col min="8197" max="8197" width="0" hidden="1" customWidth="1"/>
    <col min="8198" max="8198" width="9.6640625" bestFit="1" customWidth="1"/>
    <col min="8199" max="8199" width="11.109375" customWidth="1"/>
    <col min="8200" max="8200" width="0" hidden="1" customWidth="1"/>
    <col min="8201" max="8201" width="43.5546875" customWidth="1"/>
    <col min="8449" max="8449" width="5.88671875" customWidth="1"/>
    <col min="8450" max="8450" width="83.5546875" customWidth="1"/>
    <col min="8451" max="8451" width="5.88671875" customWidth="1"/>
    <col min="8452" max="8452" width="9.44140625" bestFit="1" customWidth="1"/>
    <col min="8453" max="8453" width="0" hidden="1" customWidth="1"/>
    <col min="8454" max="8454" width="9.6640625" bestFit="1" customWidth="1"/>
    <col min="8455" max="8455" width="11.109375" customWidth="1"/>
    <col min="8456" max="8456" width="0" hidden="1" customWidth="1"/>
    <col min="8457" max="8457" width="43.5546875" customWidth="1"/>
    <col min="8705" max="8705" width="5.88671875" customWidth="1"/>
    <col min="8706" max="8706" width="83.5546875" customWidth="1"/>
    <col min="8707" max="8707" width="5.88671875" customWidth="1"/>
    <col min="8708" max="8708" width="9.44140625" bestFit="1" customWidth="1"/>
    <col min="8709" max="8709" width="0" hidden="1" customWidth="1"/>
    <col min="8710" max="8710" width="9.6640625" bestFit="1" customWidth="1"/>
    <col min="8711" max="8711" width="11.109375" customWidth="1"/>
    <col min="8712" max="8712" width="0" hidden="1" customWidth="1"/>
    <col min="8713" max="8713" width="43.5546875" customWidth="1"/>
    <col min="8961" max="8961" width="5.88671875" customWidth="1"/>
    <col min="8962" max="8962" width="83.5546875" customWidth="1"/>
    <col min="8963" max="8963" width="5.88671875" customWidth="1"/>
    <col min="8964" max="8964" width="9.44140625" bestFit="1" customWidth="1"/>
    <col min="8965" max="8965" width="0" hidden="1" customWidth="1"/>
    <col min="8966" max="8966" width="9.6640625" bestFit="1" customWidth="1"/>
    <col min="8967" max="8967" width="11.109375" customWidth="1"/>
    <col min="8968" max="8968" width="0" hidden="1" customWidth="1"/>
    <col min="8969" max="8969" width="43.5546875" customWidth="1"/>
    <col min="9217" max="9217" width="5.88671875" customWidth="1"/>
    <col min="9218" max="9218" width="83.5546875" customWidth="1"/>
    <col min="9219" max="9219" width="5.88671875" customWidth="1"/>
    <col min="9220" max="9220" width="9.44140625" bestFit="1" customWidth="1"/>
    <col min="9221" max="9221" width="0" hidden="1" customWidth="1"/>
    <col min="9222" max="9222" width="9.6640625" bestFit="1" customWidth="1"/>
    <col min="9223" max="9223" width="11.109375" customWidth="1"/>
    <col min="9224" max="9224" width="0" hidden="1" customWidth="1"/>
    <col min="9225" max="9225" width="43.5546875" customWidth="1"/>
    <col min="9473" max="9473" width="5.88671875" customWidth="1"/>
    <col min="9474" max="9474" width="83.5546875" customWidth="1"/>
    <col min="9475" max="9475" width="5.88671875" customWidth="1"/>
    <col min="9476" max="9476" width="9.44140625" bestFit="1" customWidth="1"/>
    <col min="9477" max="9477" width="0" hidden="1" customWidth="1"/>
    <col min="9478" max="9478" width="9.6640625" bestFit="1" customWidth="1"/>
    <col min="9479" max="9479" width="11.109375" customWidth="1"/>
    <col min="9480" max="9480" width="0" hidden="1" customWidth="1"/>
    <col min="9481" max="9481" width="43.5546875" customWidth="1"/>
    <col min="9729" max="9729" width="5.88671875" customWidth="1"/>
    <col min="9730" max="9730" width="83.5546875" customWidth="1"/>
    <col min="9731" max="9731" width="5.88671875" customWidth="1"/>
    <col min="9732" max="9732" width="9.44140625" bestFit="1" customWidth="1"/>
    <col min="9733" max="9733" width="0" hidden="1" customWidth="1"/>
    <col min="9734" max="9734" width="9.6640625" bestFit="1" customWidth="1"/>
    <col min="9735" max="9735" width="11.109375" customWidth="1"/>
    <col min="9736" max="9736" width="0" hidden="1" customWidth="1"/>
    <col min="9737" max="9737" width="43.5546875" customWidth="1"/>
    <col min="9985" max="9985" width="5.88671875" customWidth="1"/>
    <col min="9986" max="9986" width="83.5546875" customWidth="1"/>
    <col min="9987" max="9987" width="5.88671875" customWidth="1"/>
    <col min="9988" max="9988" width="9.44140625" bestFit="1" customWidth="1"/>
    <col min="9989" max="9989" width="0" hidden="1" customWidth="1"/>
    <col min="9990" max="9990" width="9.6640625" bestFit="1" customWidth="1"/>
    <col min="9991" max="9991" width="11.109375" customWidth="1"/>
    <col min="9992" max="9992" width="0" hidden="1" customWidth="1"/>
    <col min="9993" max="9993" width="43.5546875" customWidth="1"/>
    <col min="10241" max="10241" width="5.88671875" customWidth="1"/>
    <col min="10242" max="10242" width="83.5546875" customWidth="1"/>
    <col min="10243" max="10243" width="5.88671875" customWidth="1"/>
    <col min="10244" max="10244" width="9.44140625" bestFit="1" customWidth="1"/>
    <col min="10245" max="10245" width="0" hidden="1" customWidth="1"/>
    <col min="10246" max="10246" width="9.6640625" bestFit="1" customWidth="1"/>
    <col min="10247" max="10247" width="11.109375" customWidth="1"/>
    <col min="10248" max="10248" width="0" hidden="1" customWidth="1"/>
    <col min="10249" max="10249" width="43.5546875" customWidth="1"/>
    <col min="10497" max="10497" width="5.88671875" customWidth="1"/>
    <col min="10498" max="10498" width="83.5546875" customWidth="1"/>
    <col min="10499" max="10499" width="5.88671875" customWidth="1"/>
    <col min="10500" max="10500" width="9.44140625" bestFit="1" customWidth="1"/>
    <col min="10501" max="10501" width="0" hidden="1" customWidth="1"/>
    <col min="10502" max="10502" width="9.6640625" bestFit="1" customWidth="1"/>
    <col min="10503" max="10503" width="11.109375" customWidth="1"/>
    <col min="10504" max="10504" width="0" hidden="1" customWidth="1"/>
    <col min="10505" max="10505" width="43.5546875" customWidth="1"/>
    <col min="10753" max="10753" width="5.88671875" customWidth="1"/>
    <col min="10754" max="10754" width="83.5546875" customWidth="1"/>
    <col min="10755" max="10755" width="5.88671875" customWidth="1"/>
    <col min="10756" max="10756" width="9.44140625" bestFit="1" customWidth="1"/>
    <col min="10757" max="10757" width="0" hidden="1" customWidth="1"/>
    <col min="10758" max="10758" width="9.6640625" bestFit="1" customWidth="1"/>
    <col min="10759" max="10759" width="11.109375" customWidth="1"/>
    <col min="10760" max="10760" width="0" hidden="1" customWidth="1"/>
    <col min="10761" max="10761" width="43.5546875" customWidth="1"/>
    <col min="11009" max="11009" width="5.88671875" customWidth="1"/>
    <col min="11010" max="11010" width="83.5546875" customWidth="1"/>
    <col min="11011" max="11011" width="5.88671875" customWidth="1"/>
    <col min="11012" max="11012" width="9.44140625" bestFit="1" customWidth="1"/>
    <col min="11013" max="11013" width="0" hidden="1" customWidth="1"/>
    <col min="11014" max="11014" width="9.6640625" bestFit="1" customWidth="1"/>
    <col min="11015" max="11015" width="11.109375" customWidth="1"/>
    <col min="11016" max="11016" width="0" hidden="1" customWidth="1"/>
    <col min="11017" max="11017" width="43.5546875" customWidth="1"/>
    <col min="11265" max="11265" width="5.88671875" customWidth="1"/>
    <col min="11266" max="11266" width="83.5546875" customWidth="1"/>
    <col min="11267" max="11267" width="5.88671875" customWidth="1"/>
    <col min="11268" max="11268" width="9.44140625" bestFit="1" customWidth="1"/>
    <col min="11269" max="11269" width="0" hidden="1" customWidth="1"/>
    <col min="11270" max="11270" width="9.6640625" bestFit="1" customWidth="1"/>
    <col min="11271" max="11271" width="11.109375" customWidth="1"/>
    <col min="11272" max="11272" width="0" hidden="1" customWidth="1"/>
    <col min="11273" max="11273" width="43.5546875" customWidth="1"/>
    <col min="11521" max="11521" width="5.88671875" customWidth="1"/>
    <col min="11522" max="11522" width="83.5546875" customWidth="1"/>
    <col min="11523" max="11523" width="5.88671875" customWidth="1"/>
    <col min="11524" max="11524" width="9.44140625" bestFit="1" customWidth="1"/>
    <col min="11525" max="11525" width="0" hidden="1" customWidth="1"/>
    <col min="11526" max="11526" width="9.6640625" bestFit="1" customWidth="1"/>
    <col min="11527" max="11527" width="11.109375" customWidth="1"/>
    <col min="11528" max="11528" width="0" hidden="1" customWidth="1"/>
    <col min="11529" max="11529" width="43.5546875" customWidth="1"/>
    <col min="11777" max="11777" width="5.88671875" customWidth="1"/>
    <col min="11778" max="11778" width="83.5546875" customWidth="1"/>
    <col min="11779" max="11779" width="5.88671875" customWidth="1"/>
    <col min="11780" max="11780" width="9.44140625" bestFit="1" customWidth="1"/>
    <col min="11781" max="11781" width="0" hidden="1" customWidth="1"/>
    <col min="11782" max="11782" width="9.6640625" bestFit="1" customWidth="1"/>
    <col min="11783" max="11783" width="11.109375" customWidth="1"/>
    <col min="11784" max="11784" width="0" hidden="1" customWidth="1"/>
    <col min="11785" max="11785" width="43.5546875" customWidth="1"/>
    <col min="12033" max="12033" width="5.88671875" customWidth="1"/>
    <col min="12034" max="12034" width="83.5546875" customWidth="1"/>
    <col min="12035" max="12035" width="5.88671875" customWidth="1"/>
    <col min="12036" max="12036" width="9.44140625" bestFit="1" customWidth="1"/>
    <col min="12037" max="12037" width="0" hidden="1" customWidth="1"/>
    <col min="12038" max="12038" width="9.6640625" bestFit="1" customWidth="1"/>
    <col min="12039" max="12039" width="11.109375" customWidth="1"/>
    <col min="12040" max="12040" width="0" hidden="1" customWidth="1"/>
    <col min="12041" max="12041" width="43.5546875" customWidth="1"/>
    <col min="12289" max="12289" width="5.88671875" customWidth="1"/>
    <col min="12290" max="12290" width="83.5546875" customWidth="1"/>
    <col min="12291" max="12291" width="5.88671875" customWidth="1"/>
    <col min="12292" max="12292" width="9.44140625" bestFit="1" customWidth="1"/>
    <col min="12293" max="12293" width="0" hidden="1" customWidth="1"/>
    <col min="12294" max="12294" width="9.6640625" bestFit="1" customWidth="1"/>
    <col min="12295" max="12295" width="11.109375" customWidth="1"/>
    <col min="12296" max="12296" width="0" hidden="1" customWidth="1"/>
    <col min="12297" max="12297" width="43.5546875" customWidth="1"/>
    <col min="12545" max="12545" width="5.88671875" customWidth="1"/>
    <col min="12546" max="12546" width="83.5546875" customWidth="1"/>
    <col min="12547" max="12547" width="5.88671875" customWidth="1"/>
    <col min="12548" max="12548" width="9.44140625" bestFit="1" customWidth="1"/>
    <col min="12549" max="12549" width="0" hidden="1" customWidth="1"/>
    <col min="12550" max="12550" width="9.6640625" bestFit="1" customWidth="1"/>
    <col min="12551" max="12551" width="11.109375" customWidth="1"/>
    <col min="12552" max="12552" width="0" hidden="1" customWidth="1"/>
    <col min="12553" max="12553" width="43.5546875" customWidth="1"/>
    <col min="12801" max="12801" width="5.88671875" customWidth="1"/>
    <col min="12802" max="12802" width="83.5546875" customWidth="1"/>
    <col min="12803" max="12803" width="5.88671875" customWidth="1"/>
    <col min="12804" max="12804" width="9.44140625" bestFit="1" customWidth="1"/>
    <col min="12805" max="12805" width="0" hidden="1" customWidth="1"/>
    <col min="12806" max="12806" width="9.6640625" bestFit="1" customWidth="1"/>
    <col min="12807" max="12807" width="11.109375" customWidth="1"/>
    <col min="12808" max="12808" width="0" hidden="1" customWidth="1"/>
    <col min="12809" max="12809" width="43.5546875" customWidth="1"/>
    <col min="13057" max="13057" width="5.88671875" customWidth="1"/>
    <col min="13058" max="13058" width="83.5546875" customWidth="1"/>
    <col min="13059" max="13059" width="5.88671875" customWidth="1"/>
    <col min="13060" max="13060" width="9.44140625" bestFit="1" customWidth="1"/>
    <col min="13061" max="13061" width="0" hidden="1" customWidth="1"/>
    <col min="13062" max="13062" width="9.6640625" bestFit="1" customWidth="1"/>
    <col min="13063" max="13063" width="11.109375" customWidth="1"/>
    <col min="13064" max="13064" width="0" hidden="1" customWidth="1"/>
    <col min="13065" max="13065" width="43.5546875" customWidth="1"/>
    <col min="13313" max="13313" width="5.88671875" customWidth="1"/>
    <col min="13314" max="13314" width="83.5546875" customWidth="1"/>
    <col min="13315" max="13315" width="5.88671875" customWidth="1"/>
    <col min="13316" max="13316" width="9.44140625" bestFit="1" customWidth="1"/>
    <col min="13317" max="13317" width="0" hidden="1" customWidth="1"/>
    <col min="13318" max="13318" width="9.6640625" bestFit="1" customWidth="1"/>
    <col min="13319" max="13319" width="11.109375" customWidth="1"/>
    <col min="13320" max="13320" width="0" hidden="1" customWidth="1"/>
    <col min="13321" max="13321" width="43.5546875" customWidth="1"/>
    <col min="13569" max="13569" width="5.88671875" customWidth="1"/>
    <col min="13570" max="13570" width="83.5546875" customWidth="1"/>
    <col min="13571" max="13571" width="5.88671875" customWidth="1"/>
    <col min="13572" max="13572" width="9.44140625" bestFit="1" customWidth="1"/>
    <col min="13573" max="13573" width="0" hidden="1" customWidth="1"/>
    <col min="13574" max="13574" width="9.6640625" bestFit="1" customWidth="1"/>
    <col min="13575" max="13575" width="11.109375" customWidth="1"/>
    <col min="13576" max="13576" width="0" hidden="1" customWidth="1"/>
    <col min="13577" max="13577" width="43.5546875" customWidth="1"/>
    <col min="13825" max="13825" width="5.88671875" customWidth="1"/>
    <col min="13826" max="13826" width="83.5546875" customWidth="1"/>
    <col min="13827" max="13827" width="5.88671875" customWidth="1"/>
    <col min="13828" max="13828" width="9.44140625" bestFit="1" customWidth="1"/>
    <col min="13829" max="13829" width="0" hidden="1" customWidth="1"/>
    <col min="13830" max="13830" width="9.6640625" bestFit="1" customWidth="1"/>
    <col min="13831" max="13831" width="11.109375" customWidth="1"/>
    <col min="13832" max="13832" width="0" hidden="1" customWidth="1"/>
    <col min="13833" max="13833" width="43.5546875" customWidth="1"/>
    <col min="14081" max="14081" width="5.88671875" customWidth="1"/>
    <col min="14082" max="14082" width="83.5546875" customWidth="1"/>
    <col min="14083" max="14083" width="5.88671875" customWidth="1"/>
    <col min="14084" max="14084" width="9.44140625" bestFit="1" customWidth="1"/>
    <col min="14085" max="14085" width="0" hidden="1" customWidth="1"/>
    <col min="14086" max="14086" width="9.6640625" bestFit="1" customWidth="1"/>
    <col min="14087" max="14087" width="11.109375" customWidth="1"/>
    <col min="14088" max="14088" width="0" hidden="1" customWidth="1"/>
    <col min="14089" max="14089" width="43.5546875" customWidth="1"/>
    <col min="14337" max="14337" width="5.88671875" customWidth="1"/>
    <col min="14338" max="14338" width="83.5546875" customWidth="1"/>
    <col min="14339" max="14339" width="5.88671875" customWidth="1"/>
    <col min="14340" max="14340" width="9.44140625" bestFit="1" customWidth="1"/>
    <col min="14341" max="14341" width="0" hidden="1" customWidth="1"/>
    <col min="14342" max="14342" width="9.6640625" bestFit="1" customWidth="1"/>
    <col min="14343" max="14343" width="11.109375" customWidth="1"/>
    <col min="14344" max="14344" width="0" hidden="1" customWidth="1"/>
    <col min="14345" max="14345" width="43.5546875" customWidth="1"/>
    <col min="14593" max="14593" width="5.88671875" customWidth="1"/>
    <col min="14594" max="14594" width="83.5546875" customWidth="1"/>
    <col min="14595" max="14595" width="5.88671875" customWidth="1"/>
    <col min="14596" max="14596" width="9.44140625" bestFit="1" customWidth="1"/>
    <col min="14597" max="14597" width="0" hidden="1" customWidth="1"/>
    <col min="14598" max="14598" width="9.6640625" bestFit="1" customWidth="1"/>
    <col min="14599" max="14599" width="11.109375" customWidth="1"/>
    <col min="14600" max="14600" width="0" hidden="1" customWidth="1"/>
    <col min="14601" max="14601" width="43.5546875" customWidth="1"/>
    <col min="14849" max="14849" width="5.88671875" customWidth="1"/>
    <col min="14850" max="14850" width="83.5546875" customWidth="1"/>
    <col min="14851" max="14851" width="5.88671875" customWidth="1"/>
    <col min="14852" max="14852" width="9.44140625" bestFit="1" customWidth="1"/>
    <col min="14853" max="14853" width="0" hidden="1" customWidth="1"/>
    <col min="14854" max="14854" width="9.6640625" bestFit="1" customWidth="1"/>
    <col min="14855" max="14855" width="11.109375" customWidth="1"/>
    <col min="14856" max="14856" width="0" hidden="1" customWidth="1"/>
    <col min="14857" max="14857" width="43.5546875" customWidth="1"/>
    <col min="15105" max="15105" width="5.88671875" customWidth="1"/>
    <col min="15106" max="15106" width="83.5546875" customWidth="1"/>
    <col min="15107" max="15107" width="5.88671875" customWidth="1"/>
    <col min="15108" max="15108" width="9.44140625" bestFit="1" customWidth="1"/>
    <col min="15109" max="15109" width="0" hidden="1" customWidth="1"/>
    <col min="15110" max="15110" width="9.6640625" bestFit="1" customWidth="1"/>
    <col min="15111" max="15111" width="11.109375" customWidth="1"/>
    <col min="15112" max="15112" width="0" hidden="1" customWidth="1"/>
    <col min="15113" max="15113" width="43.5546875" customWidth="1"/>
    <col min="15361" max="15361" width="5.88671875" customWidth="1"/>
    <col min="15362" max="15362" width="83.5546875" customWidth="1"/>
    <col min="15363" max="15363" width="5.88671875" customWidth="1"/>
    <col min="15364" max="15364" width="9.44140625" bestFit="1" customWidth="1"/>
    <col min="15365" max="15365" width="0" hidden="1" customWidth="1"/>
    <col min="15366" max="15366" width="9.6640625" bestFit="1" customWidth="1"/>
    <col min="15367" max="15367" width="11.109375" customWidth="1"/>
    <col min="15368" max="15368" width="0" hidden="1" customWidth="1"/>
    <col min="15369" max="15369" width="43.5546875" customWidth="1"/>
    <col min="15617" max="15617" width="5.88671875" customWidth="1"/>
    <col min="15618" max="15618" width="83.5546875" customWidth="1"/>
    <col min="15619" max="15619" width="5.88671875" customWidth="1"/>
    <col min="15620" max="15620" width="9.44140625" bestFit="1" customWidth="1"/>
    <col min="15621" max="15621" width="0" hidden="1" customWidth="1"/>
    <col min="15622" max="15622" width="9.6640625" bestFit="1" customWidth="1"/>
    <col min="15623" max="15623" width="11.109375" customWidth="1"/>
    <col min="15624" max="15624" width="0" hidden="1" customWidth="1"/>
    <col min="15625" max="15625" width="43.5546875" customWidth="1"/>
    <col min="15873" max="15873" width="5.88671875" customWidth="1"/>
    <col min="15874" max="15874" width="83.5546875" customWidth="1"/>
    <col min="15875" max="15875" width="5.88671875" customWidth="1"/>
    <col min="15876" max="15876" width="9.44140625" bestFit="1" customWidth="1"/>
    <col min="15877" max="15877" width="0" hidden="1" customWidth="1"/>
    <col min="15878" max="15878" width="9.6640625" bestFit="1" customWidth="1"/>
    <col min="15879" max="15879" width="11.109375" customWidth="1"/>
    <col min="15880" max="15880" width="0" hidden="1" customWidth="1"/>
    <col min="15881" max="15881" width="43.5546875" customWidth="1"/>
    <col min="16129" max="16129" width="5.88671875" customWidth="1"/>
    <col min="16130" max="16130" width="83.5546875" customWidth="1"/>
    <col min="16131" max="16131" width="5.88671875" customWidth="1"/>
    <col min="16132" max="16132" width="9.44140625" bestFit="1" customWidth="1"/>
    <col min="16133" max="16133" width="0" hidden="1" customWidth="1"/>
    <col min="16134" max="16134" width="9.6640625" bestFit="1" customWidth="1"/>
    <col min="16135" max="16135" width="11.109375" customWidth="1"/>
    <col min="16136" max="16136" width="0" hidden="1" customWidth="1"/>
    <col min="16137" max="16137" width="43.5546875" customWidth="1"/>
  </cols>
  <sheetData>
    <row r="1" spans="1:256" ht="15" customHeight="1" x14ac:dyDescent="0.3">
      <c r="A1" s="122"/>
      <c r="B1" s="123"/>
      <c r="C1" s="123"/>
      <c r="D1" s="123"/>
      <c r="E1" s="123"/>
      <c r="F1" s="123"/>
      <c r="G1" s="123"/>
      <c r="H1" s="123"/>
      <c r="I1" s="123"/>
      <c r="J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ht="15" customHeight="1" x14ac:dyDescent="0.3">
      <c r="A2" s="123"/>
      <c r="B2" s="123"/>
      <c r="C2" s="123"/>
      <c r="D2" s="123"/>
      <c r="E2" s="123"/>
      <c r="F2" s="123"/>
      <c r="G2" s="123"/>
      <c r="H2" s="123"/>
      <c r="I2" s="123"/>
      <c r="J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ht="86.25" customHeight="1" x14ac:dyDescent="0.3">
      <c r="A3" s="123"/>
      <c r="B3" s="123"/>
      <c r="C3" s="123"/>
      <c r="D3" s="123"/>
      <c r="E3" s="123"/>
      <c r="F3" s="123"/>
      <c r="G3" s="123"/>
      <c r="H3" s="123"/>
      <c r="I3" s="123"/>
      <c r="J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ht="21.6" customHeight="1" thickBot="1" x14ac:dyDescent="0.35">
      <c r="A4" s="124" t="s">
        <v>46</v>
      </c>
      <c r="B4" s="124"/>
      <c r="C4" s="124"/>
      <c r="D4" s="124"/>
      <c r="E4" s="124"/>
      <c r="F4" s="124"/>
      <c r="G4" s="124"/>
      <c r="H4" s="124"/>
      <c r="I4" s="124"/>
      <c r="J4" s="1">
        <v>578</v>
      </c>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ht="15" customHeight="1" x14ac:dyDescent="0.3">
      <c r="A5" s="125" t="s">
        <v>0</v>
      </c>
      <c r="B5" s="127" t="s">
        <v>1</v>
      </c>
      <c r="C5" s="129" t="s">
        <v>2</v>
      </c>
      <c r="D5" s="131" t="s">
        <v>3</v>
      </c>
      <c r="E5" s="132"/>
      <c r="F5" s="19" t="s">
        <v>4</v>
      </c>
      <c r="G5" s="131" t="s">
        <v>5</v>
      </c>
      <c r="H5" s="132"/>
      <c r="I5" s="133" t="s">
        <v>6</v>
      </c>
    </row>
    <row r="6" spans="1:256" ht="18" customHeight="1" thickBot="1" x14ac:dyDescent="0.35">
      <c r="A6" s="126"/>
      <c r="B6" s="128"/>
      <c r="C6" s="130"/>
      <c r="D6" s="20" t="s">
        <v>7</v>
      </c>
      <c r="E6" s="20" t="s">
        <v>8</v>
      </c>
      <c r="F6" s="20" t="s">
        <v>9</v>
      </c>
      <c r="G6" s="20" t="s">
        <v>7</v>
      </c>
      <c r="H6" s="20" t="s">
        <v>8</v>
      </c>
      <c r="I6" s="134"/>
    </row>
    <row r="7" spans="1:256" s="6" customFormat="1" ht="28.2" thickBot="1" x14ac:dyDescent="0.35">
      <c r="A7" s="57">
        <v>1</v>
      </c>
      <c r="B7" s="58" t="s">
        <v>66</v>
      </c>
      <c r="C7" s="59"/>
      <c r="D7" s="59"/>
      <c r="E7" s="59"/>
      <c r="F7" s="59"/>
      <c r="G7" s="59"/>
      <c r="H7" s="59"/>
      <c r="I7" s="60"/>
    </row>
    <row r="8" spans="1:256" s="6" customFormat="1" x14ac:dyDescent="0.3">
      <c r="A8" s="135">
        <v>1.1000000000000001</v>
      </c>
      <c r="B8" s="27" t="s">
        <v>67</v>
      </c>
      <c r="C8" s="137" t="s">
        <v>22</v>
      </c>
      <c r="D8" s="139">
        <v>400</v>
      </c>
      <c r="E8" s="61">
        <v>330</v>
      </c>
      <c r="F8" s="141"/>
      <c r="G8" s="141"/>
      <c r="H8" s="47">
        <f>F8*E8</f>
        <v>0</v>
      </c>
      <c r="I8" s="120"/>
    </row>
    <row r="9" spans="1:256" s="6" customFormat="1" x14ac:dyDescent="0.3">
      <c r="A9" s="136"/>
      <c r="B9" s="62" t="s">
        <v>36</v>
      </c>
      <c r="C9" s="138"/>
      <c r="D9" s="140"/>
      <c r="E9" s="61"/>
      <c r="F9" s="142"/>
      <c r="G9" s="142"/>
      <c r="H9" s="47"/>
      <c r="I9" s="121"/>
    </row>
    <row r="10" spans="1:256" s="6" customFormat="1" x14ac:dyDescent="0.3">
      <c r="A10" s="149">
        <v>1.2</v>
      </c>
      <c r="B10" s="27" t="s">
        <v>68</v>
      </c>
      <c r="C10" s="146" t="s">
        <v>10</v>
      </c>
      <c r="D10" s="150">
        <v>1</v>
      </c>
      <c r="E10" s="38">
        <v>2</v>
      </c>
      <c r="F10" s="143"/>
      <c r="G10" s="146"/>
      <c r="H10" s="33">
        <f>F10*E10</f>
        <v>0</v>
      </c>
      <c r="I10" s="117"/>
    </row>
    <row r="11" spans="1:256" s="6" customFormat="1" ht="21" customHeight="1" thickBot="1" x14ac:dyDescent="0.35">
      <c r="A11" s="136"/>
      <c r="B11" s="63" t="s">
        <v>37</v>
      </c>
      <c r="C11" s="138"/>
      <c r="D11" s="140"/>
      <c r="E11" s="61"/>
      <c r="F11" s="142"/>
      <c r="G11" s="138"/>
      <c r="H11" s="47"/>
      <c r="I11" s="116"/>
    </row>
    <row r="12" spans="1:256" s="6" customFormat="1" ht="33.75" customHeight="1" thickBot="1" x14ac:dyDescent="0.35">
      <c r="A12" s="21">
        <v>2</v>
      </c>
      <c r="B12" s="58" t="s">
        <v>52</v>
      </c>
      <c r="C12" s="59"/>
      <c r="D12" s="59"/>
      <c r="E12" s="59"/>
      <c r="F12" s="59"/>
      <c r="G12" s="59"/>
      <c r="H12" s="59"/>
      <c r="I12" s="60"/>
    </row>
    <row r="13" spans="1:256" s="6" customFormat="1" ht="33.75" customHeight="1" x14ac:dyDescent="0.3">
      <c r="A13" s="135">
        <v>2.1</v>
      </c>
      <c r="B13" s="27" t="s">
        <v>49</v>
      </c>
      <c r="C13" s="137" t="s">
        <v>10</v>
      </c>
      <c r="D13" s="151">
        <v>1</v>
      </c>
      <c r="E13" s="30">
        <v>2</v>
      </c>
      <c r="F13" s="141"/>
      <c r="G13" s="153"/>
      <c r="H13" s="33">
        <f t="shared" ref="H13" si="0">F13*E13</f>
        <v>0</v>
      </c>
      <c r="I13" s="115"/>
    </row>
    <row r="14" spans="1:256" s="6" customFormat="1" ht="33.75" customHeight="1" thickBot="1" x14ac:dyDescent="0.35">
      <c r="A14" s="136"/>
      <c r="B14" s="62" t="s">
        <v>50</v>
      </c>
      <c r="C14" s="138"/>
      <c r="D14" s="152"/>
      <c r="E14" s="46"/>
      <c r="F14" s="142"/>
      <c r="G14" s="154"/>
      <c r="H14" s="47"/>
      <c r="I14" s="116"/>
    </row>
    <row r="15" spans="1:256" s="6" customFormat="1" ht="19.5" customHeight="1" thickBot="1" x14ac:dyDescent="0.35">
      <c r="A15" s="147" t="s">
        <v>33</v>
      </c>
      <c r="B15" s="148"/>
      <c r="C15" s="40"/>
      <c r="D15" s="41"/>
      <c r="E15" s="41"/>
      <c r="F15" s="41"/>
      <c r="G15" s="42">
        <f>SUM(G13:G14)</f>
        <v>0</v>
      </c>
      <c r="H15" s="42">
        <f>SUM(H13)</f>
        <v>0</v>
      </c>
      <c r="I15" s="43"/>
    </row>
    <row r="16" spans="1:256" s="6" customFormat="1" ht="28.2" thickBot="1" x14ac:dyDescent="0.35">
      <c r="A16" s="21">
        <v>3</v>
      </c>
      <c r="B16" s="58" t="s">
        <v>47</v>
      </c>
      <c r="C16" s="59"/>
      <c r="D16" s="59"/>
      <c r="E16" s="59"/>
      <c r="F16" s="59"/>
      <c r="G16" s="59"/>
      <c r="H16" s="59"/>
      <c r="I16" s="60"/>
    </row>
    <row r="17" spans="1:9" s="6" customFormat="1" x14ac:dyDescent="0.3">
      <c r="A17" s="135">
        <v>3.1</v>
      </c>
      <c r="B17" s="27" t="s">
        <v>44</v>
      </c>
      <c r="C17" s="137" t="s">
        <v>10</v>
      </c>
      <c r="D17" s="151">
        <v>1</v>
      </c>
      <c r="E17" s="30">
        <v>2</v>
      </c>
      <c r="F17" s="141"/>
      <c r="G17" s="153"/>
      <c r="H17" s="33">
        <f t="shared" ref="H17" si="1">F17*E17</f>
        <v>0</v>
      </c>
      <c r="I17" s="115"/>
    </row>
    <row r="18" spans="1:9" s="6" customFormat="1" ht="22.2" customHeight="1" thickBot="1" x14ac:dyDescent="0.35">
      <c r="A18" s="136"/>
      <c r="B18" s="62" t="s">
        <v>96</v>
      </c>
      <c r="C18" s="138"/>
      <c r="D18" s="152"/>
      <c r="E18" s="46"/>
      <c r="F18" s="142"/>
      <c r="G18" s="154"/>
      <c r="H18" s="47"/>
      <c r="I18" s="116"/>
    </row>
    <row r="19" spans="1:9" s="6" customFormat="1" ht="15.75" customHeight="1" thickBot="1" x14ac:dyDescent="0.35">
      <c r="A19" s="147" t="s">
        <v>48</v>
      </c>
      <c r="B19" s="148"/>
      <c r="C19" s="40"/>
      <c r="D19" s="41"/>
      <c r="E19" s="41"/>
      <c r="F19" s="41"/>
      <c r="G19" s="42">
        <f>SUM(G17:G18)</f>
        <v>0</v>
      </c>
      <c r="H19" s="42">
        <f>SUM(H17)</f>
        <v>0</v>
      </c>
      <c r="I19" s="43"/>
    </row>
    <row r="20" spans="1:9" s="6" customFormat="1" ht="30" customHeight="1" thickBot="1" x14ac:dyDescent="0.35">
      <c r="A20" s="57">
        <v>4</v>
      </c>
      <c r="B20" s="58" t="s">
        <v>35</v>
      </c>
      <c r="C20" s="59"/>
      <c r="D20" s="59"/>
      <c r="E20" s="59"/>
      <c r="F20" s="59"/>
      <c r="G20" s="59"/>
      <c r="H20" s="59"/>
      <c r="I20" s="60"/>
    </row>
    <row r="21" spans="1:9" s="6" customFormat="1" ht="30" customHeight="1" x14ac:dyDescent="0.3">
      <c r="A21" s="149">
        <v>4.0999999999999996</v>
      </c>
      <c r="B21" s="27" t="s">
        <v>71</v>
      </c>
      <c r="C21" s="137" t="s">
        <v>10</v>
      </c>
      <c r="D21" s="159">
        <v>1</v>
      </c>
      <c r="E21" s="30"/>
      <c r="F21" s="143"/>
      <c r="G21" s="153"/>
      <c r="H21" s="33"/>
      <c r="I21" s="117"/>
    </row>
    <row r="22" spans="1:9" s="6" customFormat="1" ht="30" customHeight="1" x14ac:dyDescent="0.3">
      <c r="A22" s="136"/>
      <c r="B22" s="63" t="s">
        <v>97</v>
      </c>
      <c r="C22" s="138"/>
      <c r="D22" s="152"/>
      <c r="E22" s="46"/>
      <c r="F22" s="142"/>
      <c r="G22" s="154"/>
      <c r="H22" s="47"/>
      <c r="I22" s="116"/>
    </row>
    <row r="23" spans="1:9" s="6" customFormat="1" ht="30" customHeight="1" x14ac:dyDescent="0.3">
      <c r="A23" s="149">
        <v>4.2</v>
      </c>
      <c r="B23" s="27" t="s">
        <v>73</v>
      </c>
      <c r="C23" s="146" t="s">
        <v>14</v>
      </c>
      <c r="D23" s="159">
        <v>2</v>
      </c>
      <c r="E23" s="30"/>
      <c r="F23" s="143"/>
      <c r="G23" s="160"/>
      <c r="H23" s="39"/>
      <c r="I23" s="144"/>
    </row>
    <row r="24" spans="1:9" s="6" customFormat="1" ht="21" customHeight="1" x14ac:dyDescent="0.3">
      <c r="A24" s="136"/>
      <c r="B24" s="63" t="s">
        <v>72</v>
      </c>
      <c r="C24" s="138"/>
      <c r="D24" s="152"/>
      <c r="E24" s="30"/>
      <c r="F24" s="142"/>
      <c r="G24" s="154"/>
      <c r="H24" s="39"/>
      <c r="I24" s="145"/>
    </row>
    <row r="25" spans="1:9" s="6" customFormat="1" ht="15" thickBot="1" x14ac:dyDescent="0.35">
      <c r="A25" s="155" t="s">
        <v>12</v>
      </c>
      <c r="B25" s="156"/>
      <c r="C25" s="64"/>
      <c r="D25" s="65"/>
      <c r="E25" s="65"/>
      <c r="F25" s="65"/>
      <c r="G25" s="66">
        <f>SUM(G23:G24)</f>
        <v>0</v>
      </c>
      <c r="H25" s="66" t="e">
        <f>SUM(#REF!)</f>
        <v>#REF!</v>
      </c>
      <c r="I25" s="67"/>
    </row>
    <row r="26" spans="1:9" s="6" customFormat="1" ht="15" thickBot="1" x14ac:dyDescent="0.35">
      <c r="A26" s="157" t="s">
        <v>15</v>
      </c>
      <c r="B26" s="158"/>
      <c r="C26" s="50"/>
      <c r="D26" s="50"/>
      <c r="E26" s="50"/>
      <c r="F26" s="51"/>
      <c r="G26" s="51">
        <f>G25+G19+G15</f>
        <v>0</v>
      </c>
      <c r="H26" s="51" t="e">
        <f>#REF!+#REF!+#REF!</f>
        <v>#REF!</v>
      </c>
      <c r="I26" s="52"/>
    </row>
    <row r="27" spans="1:9" s="6" customFormat="1" ht="15" thickBot="1" x14ac:dyDescent="0.35">
      <c r="A27" s="118" t="s">
        <v>34</v>
      </c>
      <c r="B27" s="119"/>
      <c r="C27" s="109"/>
      <c r="D27" s="109"/>
      <c r="E27" s="109"/>
      <c r="F27" s="110"/>
      <c r="G27" s="110">
        <f>G26+'Solar Pump '!F31</f>
        <v>0</v>
      </c>
      <c r="H27" s="110" t="e">
        <f>H20+#REF!+#REF!</f>
        <v>#REF!</v>
      </c>
      <c r="I27" s="111"/>
    </row>
  </sheetData>
  <mergeCells count="49">
    <mergeCell ref="A25:B25"/>
    <mergeCell ref="A26:B26"/>
    <mergeCell ref="G17:G18"/>
    <mergeCell ref="F17:F18"/>
    <mergeCell ref="D17:D18"/>
    <mergeCell ref="C17:C18"/>
    <mergeCell ref="A17:A18"/>
    <mergeCell ref="A23:A24"/>
    <mergeCell ref="C23:C24"/>
    <mergeCell ref="D23:D24"/>
    <mergeCell ref="F23:F24"/>
    <mergeCell ref="G23:G24"/>
    <mergeCell ref="A21:A22"/>
    <mergeCell ref="C21:C22"/>
    <mergeCell ref="D21:D22"/>
    <mergeCell ref="A19:B19"/>
    <mergeCell ref="A15:B15"/>
    <mergeCell ref="A10:A11"/>
    <mergeCell ref="C10:C11"/>
    <mergeCell ref="D10:D11"/>
    <mergeCell ref="A13:A14"/>
    <mergeCell ref="C13:C14"/>
    <mergeCell ref="D13:D14"/>
    <mergeCell ref="G8:G9"/>
    <mergeCell ref="F21:F22"/>
    <mergeCell ref="I23:I24"/>
    <mergeCell ref="G10:G11"/>
    <mergeCell ref="I10:I11"/>
    <mergeCell ref="F10:F11"/>
    <mergeCell ref="F13:F14"/>
    <mergeCell ref="G13:G14"/>
    <mergeCell ref="I13:I14"/>
    <mergeCell ref="G21:G22"/>
    <mergeCell ref="I17:I18"/>
    <mergeCell ref="I21:I22"/>
    <mergeCell ref="A27:B27"/>
    <mergeCell ref="I8:I9"/>
    <mergeCell ref="A1:I3"/>
    <mergeCell ref="A4:I4"/>
    <mergeCell ref="A5:A6"/>
    <mergeCell ref="B5:B6"/>
    <mergeCell ref="C5:C6"/>
    <mergeCell ref="D5:E5"/>
    <mergeCell ref="G5:H5"/>
    <mergeCell ref="I5:I6"/>
    <mergeCell ref="A8:A9"/>
    <mergeCell ref="C8:C9"/>
    <mergeCell ref="D8:D9"/>
    <mergeCell ref="F8:F9"/>
  </mergeCells>
  <pageMargins left="0.70866141732283461" right="0.70866141732283461" top="0.74803149606299213" bottom="0.74803149606299213" header="0.31496062992125984" footer="0.31496062992125984"/>
  <pageSetup paperSize="9" scale="37" orientation="landscape" r:id="rId1"/>
  <rowBreaks count="1" manualBreakCount="1">
    <brk id="15"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FCDCD-5CBD-4F74-B201-B89D3351DB7D}">
  <dimension ref="A1:IU31"/>
  <sheetViews>
    <sheetView topLeftCell="A21" zoomScale="85" zoomScaleNormal="85" zoomScaleSheetLayoutView="86" workbookViewId="0">
      <selection activeCell="E29" sqref="E29:F29"/>
    </sheetView>
  </sheetViews>
  <sheetFormatPr defaultColWidth="9.109375" defaultRowHeight="13.8" x14ac:dyDescent="0.25"/>
  <cols>
    <col min="1" max="1" width="7.6640625" style="18" customWidth="1"/>
    <col min="2" max="2" width="73.77734375" style="18" customWidth="1"/>
    <col min="3" max="3" width="9.109375" style="18"/>
    <col min="4" max="4" width="10.5546875" style="18" customWidth="1"/>
    <col min="5" max="5" width="11.6640625" style="18" customWidth="1"/>
    <col min="6" max="6" width="12.5546875" style="18" customWidth="1"/>
    <col min="7" max="7" width="9.5546875" style="18" hidden="1" customWidth="1"/>
    <col min="8" max="8" width="29.33203125" style="18" customWidth="1"/>
    <col min="9" max="255" width="9.109375" style="18"/>
    <col min="256" max="256" width="7.6640625" style="18" customWidth="1"/>
    <col min="257" max="257" width="69.5546875" style="18" customWidth="1"/>
    <col min="258" max="258" width="9.109375" style="18"/>
    <col min="259" max="259" width="10.5546875" style="18" customWidth="1"/>
    <col min="260" max="260" width="0" style="18" hidden="1" customWidth="1"/>
    <col min="261" max="261" width="11.6640625" style="18" customWidth="1"/>
    <col min="262" max="262" width="12.5546875" style="18" customWidth="1"/>
    <col min="263" max="263" width="0" style="18" hidden="1" customWidth="1"/>
    <col min="264" max="264" width="29.33203125" style="18" customWidth="1"/>
    <col min="265" max="511" width="9.109375" style="18"/>
    <col min="512" max="512" width="7.6640625" style="18" customWidth="1"/>
    <col min="513" max="513" width="69.5546875" style="18" customWidth="1"/>
    <col min="514" max="514" width="9.109375" style="18"/>
    <col min="515" max="515" width="10.5546875" style="18" customWidth="1"/>
    <col min="516" max="516" width="0" style="18" hidden="1" customWidth="1"/>
    <col min="517" max="517" width="11.6640625" style="18" customWidth="1"/>
    <col min="518" max="518" width="12.5546875" style="18" customWidth="1"/>
    <col min="519" max="519" width="0" style="18" hidden="1" customWidth="1"/>
    <col min="520" max="520" width="29.33203125" style="18" customWidth="1"/>
    <col min="521" max="767" width="9.109375" style="18"/>
    <col min="768" max="768" width="7.6640625" style="18" customWidth="1"/>
    <col min="769" max="769" width="69.5546875" style="18" customWidth="1"/>
    <col min="770" max="770" width="9.109375" style="18"/>
    <col min="771" max="771" width="10.5546875" style="18" customWidth="1"/>
    <col min="772" max="772" width="0" style="18" hidden="1" customWidth="1"/>
    <col min="773" max="773" width="11.6640625" style="18" customWidth="1"/>
    <col min="774" max="774" width="12.5546875" style="18" customWidth="1"/>
    <col min="775" max="775" width="0" style="18" hidden="1" customWidth="1"/>
    <col min="776" max="776" width="29.33203125" style="18" customWidth="1"/>
    <col min="777" max="1023" width="9.109375" style="18"/>
    <col min="1024" max="1024" width="7.6640625" style="18" customWidth="1"/>
    <col min="1025" max="1025" width="69.5546875" style="18" customWidth="1"/>
    <col min="1026" max="1026" width="9.109375" style="18"/>
    <col min="1027" max="1027" width="10.5546875" style="18" customWidth="1"/>
    <col min="1028" max="1028" width="0" style="18" hidden="1" customWidth="1"/>
    <col min="1029" max="1029" width="11.6640625" style="18" customWidth="1"/>
    <col min="1030" max="1030" width="12.5546875" style="18" customWidth="1"/>
    <col min="1031" max="1031" width="0" style="18" hidden="1" customWidth="1"/>
    <col min="1032" max="1032" width="29.33203125" style="18" customWidth="1"/>
    <col min="1033" max="1279" width="9.109375" style="18"/>
    <col min="1280" max="1280" width="7.6640625" style="18" customWidth="1"/>
    <col min="1281" max="1281" width="69.5546875" style="18" customWidth="1"/>
    <col min="1282" max="1282" width="9.109375" style="18"/>
    <col min="1283" max="1283" width="10.5546875" style="18" customWidth="1"/>
    <col min="1284" max="1284" width="0" style="18" hidden="1" customWidth="1"/>
    <col min="1285" max="1285" width="11.6640625" style="18" customWidth="1"/>
    <col min="1286" max="1286" width="12.5546875" style="18" customWidth="1"/>
    <col min="1287" max="1287" width="0" style="18" hidden="1" customWidth="1"/>
    <col min="1288" max="1288" width="29.33203125" style="18" customWidth="1"/>
    <col min="1289" max="1535" width="9.109375" style="18"/>
    <col min="1536" max="1536" width="7.6640625" style="18" customWidth="1"/>
    <col min="1537" max="1537" width="69.5546875" style="18" customWidth="1"/>
    <col min="1538" max="1538" width="9.109375" style="18"/>
    <col min="1539" max="1539" width="10.5546875" style="18" customWidth="1"/>
    <col min="1540" max="1540" width="0" style="18" hidden="1" customWidth="1"/>
    <col min="1541" max="1541" width="11.6640625" style="18" customWidth="1"/>
    <col min="1542" max="1542" width="12.5546875" style="18" customWidth="1"/>
    <col min="1543" max="1543" width="0" style="18" hidden="1" customWidth="1"/>
    <col min="1544" max="1544" width="29.33203125" style="18" customWidth="1"/>
    <col min="1545" max="1791" width="9.109375" style="18"/>
    <col min="1792" max="1792" width="7.6640625" style="18" customWidth="1"/>
    <col min="1793" max="1793" width="69.5546875" style="18" customWidth="1"/>
    <col min="1794" max="1794" width="9.109375" style="18"/>
    <col min="1795" max="1795" width="10.5546875" style="18" customWidth="1"/>
    <col min="1796" max="1796" width="0" style="18" hidden="1" customWidth="1"/>
    <col min="1797" max="1797" width="11.6640625" style="18" customWidth="1"/>
    <col min="1798" max="1798" width="12.5546875" style="18" customWidth="1"/>
    <col min="1799" max="1799" width="0" style="18" hidden="1" customWidth="1"/>
    <col min="1800" max="1800" width="29.33203125" style="18" customWidth="1"/>
    <col min="1801" max="2047" width="9.109375" style="18"/>
    <col min="2048" max="2048" width="7.6640625" style="18" customWidth="1"/>
    <col min="2049" max="2049" width="69.5546875" style="18" customWidth="1"/>
    <col min="2050" max="2050" width="9.109375" style="18"/>
    <col min="2051" max="2051" width="10.5546875" style="18" customWidth="1"/>
    <col min="2052" max="2052" width="0" style="18" hidden="1" customWidth="1"/>
    <col min="2053" max="2053" width="11.6640625" style="18" customWidth="1"/>
    <col min="2054" max="2054" width="12.5546875" style="18" customWidth="1"/>
    <col min="2055" max="2055" width="0" style="18" hidden="1" customWidth="1"/>
    <col min="2056" max="2056" width="29.33203125" style="18" customWidth="1"/>
    <col min="2057" max="2303" width="9.109375" style="18"/>
    <col min="2304" max="2304" width="7.6640625" style="18" customWidth="1"/>
    <col min="2305" max="2305" width="69.5546875" style="18" customWidth="1"/>
    <col min="2306" max="2306" width="9.109375" style="18"/>
    <col min="2307" max="2307" width="10.5546875" style="18" customWidth="1"/>
    <col min="2308" max="2308" width="0" style="18" hidden="1" customWidth="1"/>
    <col min="2309" max="2309" width="11.6640625" style="18" customWidth="1"/>
    <col min="2310" max="2310" width="12.5546875" style="18" customWidth="1"/>
    <col min="2311" max="2311" width="0" style="18" hidden="1" customWidth="1"/>
    <col min="2312" max="2312" width="29.33203125" style="18" customWidth="1"/>
    <col min="2313" max="2559" width="9.109375" style="18"/>
    <col min="2560" max="2560" width="7.6640625" style="18" customWidth="1"/>
    <col min="2561" max="2561" width="69.5546875" style="18" customWidth="1"/>
    <col min="2562" max="2562" width="9.109375" style="18"/>
    <col min="2563" max="2563" width="10.5546875" style="18" customWidth="1"/>
    <col min="2564" max="2564" width="0" style="18" hidden="1" customWidth="1"/>
    <col min="2565" max="2565" width="11.6640625" style="18" customWidth="1"/>
    <col min="2566" max="2566" width="12.5546875" style="18" customWidth="1"/>
    <col min="2567" max="2567" width="0" style="18" hidden="1" customWidth="1"/>
    <col min="2568" max="2568" width="29.33203125" style="18" customWidth="1"/>
    <col min="2569" max="2815" width="9.109375" style="18"/>
    <col min="2816" max="2816" width="7.6640625" style="18" customWidth="1"/>
    <col min="2817" max="2817" width="69.5546875" style="18" customWidth="1"/>
    <col min="2818" max="2818" width="9.109375" style="18"/>
    <col min="2819" max="2819" width="10.5546875" style="18" customWidth="1"/>
    <col min="2820" max="2820" width="0" style="18" hidden="1" customWidth="1"/>
    <col min="2821" max="2821" width="11.6640625" style="18" customWidth="1"/>
    <col min="2822" max="2822" width="12.5546875" style="18" customWidth="1"/>
    <col min="2823" max="2823" width="0" style="18" hidden="1" customWidth="1"/>
    <col min="2824" max="2824" width="29.33203125" style="18" customWidth="1"/>
    <col min="2825" max="3071" width="9.109375" style="18"/>
    <col min="3072" max="3072" width="7.6640625" style="18" customWidth="1"/>
    <col min="3073" max="3073" width="69.5546875" style="18" customWidth="1"/>
    <col min="3074" max="3074" width="9.109375" style="18"/>
    <col min="3075" max="3075" width="10.5546875" style="18" customWidth="1"/>
    <col min="3076" max="3076" width="0" style="18" hidden="1" customWidth="1"/>
    <col min="3077" max="3077" width="11.6640625" style="18" customWidth="1"/>
    <col min="3078" max="3078" width="12.5546875" style="18" customWidth="1"/>
    <col min="3079" max="3079" width="0" style="18" hidden="1" customWidth="1"/>
    <col min="3080" max="3080" width="29.33203125" style="18" customWidth="1"/>
    <col min="3081" max="3327" width="9.109375" style="18"/>
    <col min="3328" max="3328" width="7.6640625" style="18" customWidth="1"/>
    <col min="3329" max="3329" width="69.5546875" style="18" customWidth="1"/>
    <col min="3330" max="3330" width="9.109375" style="18"/>
    <col min="3331" max="3331" width="10.5546875" style="18" customWidth="1"/>
    <col min="3332" max="3332" width="0" style="18" hidden="1" customWidth="1"/>
    <col min="3333" max="3333" width="11.6640625" style="18" customWidth="1"/>
    <col min="3334" max="3334" width="12.5546875" style="18" customWidth="1"/>
    <col min="3335" max="3335" width="0" style="18" hidden="1" customWidth="1"/>
    <col min="3336" max="3336" width="29.33203125" style="18" customWidth="1"/>
    <col min="3337" max="3583" width="9.109375" style="18"/>
    <col min="3584" max="3584" width="7.6640625" style="18" customWidth="1"/>
    <col min="3585" max="3585" width="69.5546875" style="18" customWidth="1"/>
    <col min="3586" max="3586" width="9.109375" style="18"/>
    <col min="3587" max="3587" width="10.5546875" style="18" customWidth="1"/>
    <col min="3588" max="3588" width="0" style="18" hidden="1" customWidth="1"/>
    <col min="3589" max="3589" width="11.6640625" style="18" customWidth="1"/>
    <col min="3590" max="3590" width="12.5546875" style="18" customWidth="1"/>
    <col min="3591" max="3591" width="0" style="18" hidden="1" customWidth="1"/>
    <col min="3592" max="3592" width="29.33203125" style="18" customWidth="1"/>
    <col min="3593" max="3839" width="9.109375" style="18"/>
    <col min="3840" max="3840" width="7.6640625" style="18" customWidth="1"/>
    <col min="3841" max="3841" width="69.5546875" style="18" customWidth="1"/>
    <col min="3842" max="3842" width="9.109375" style="18"/>
    <col min="3843" max="3843" width="10.5546875" style="18" customWidth="1"/>
    <col min="3844" max="3844" width="0" style="18" hidden="1" customWidth="1"/>
    <col min="3845" max="3845" width="11.6640625" style="18" customWidth="1"/>
    <col min="3846" max="3846" width="12.5546875" style="18" customWidth="1"/>
    <col min="3847" max="3847" width="0" style="18" hidden="1" customWidth="1"/>
    <col min="3848" max="3848" width="29.33203125" style="18" customWidth="1"/>
    <col min="3849" max="4095" width="9.109375" style="18"/>
    <col min="4096" max="4096" width="7.6640625" style="18" customWidth="1"/>
    <col min="4097" max="4097" width="69.5546875" style="18" customWidth="1"/>
    <col min="4098" max="4098" width="9.109375" style="18"/>
    <col min="4099" max="4099" width="10.5546875" style="18" customWidth="1"/>
    <col min="4100" max="4100" width="0" style="18" hidden="1" customWidth="1"/>
    <col min="4101" max="4101" width="11.6640625" style="18" customWidth="1"/>
    <col min="4102" max="4102" width="12.5546875" style="18" customWidth="1"/>
    <col min="4103" max="4103" width="0" style="18" hidden="1" customWidth="1"/>
    <col min="4104" max="4104" width="29.33203125" style="18" customWidth="1"/>
    <col min="4105" max="4351" width="9.109375" style="18"/>
    <col min="4352" max="4352" width="7.6640625" style="18" customWidth="1"/>
    <col min="4353" max="4353" width="69.5546875" style="18" customWidth="1"/>
    <col min="4354" max="4354" width="9.109375" style="18"/>
    <col min="4355" max="4355" width="10.5546875" style="18" customWidth="1"/>
    <col min="4356" max="4356" width="0" style="18" hidden="1" customWidth="1"/>
    <col min="4357" max="4357" width="11.6640625" style="18" customWidth="1"/>
    <col min="4358" max="4358" width="12.5546875" style="18" customWidth="1"/>
    <col min="4359" max="4359" width="0" style="18" hidden="1" customWidth="1"/>
    <col min="4360" max="4360" width="29.33203125" style="18" customWidth="1"/>
    <col min="4361" max="4607" width="9.109375" style="18"/>
    <col min="4608" max="4608" width="7.6640625" style="18" customWidth="1"/>
    <col min="4609" max="4609" width="69.5546875" style="18" customWidth="1"/>
    <col min="4610" max="4610" width="9.109375" style="18"/>
    <col min="4611" max="4611" width="10.5546875" style="18" customWidth="1"/>
    <col min="4612" max="4612" width="0" style="18" hidden="1" customWidth="1"/>
    <col min="4613" max="4613" width="11.6640625" style="18" customWidth="1"/>
    <col min="4614" max="4614" width="12.5546875" style="18" customWidth="1"/>
    <col min="4615" max="4615" width="0" style="18" hidden="1" customWidth="1"/>
    <col min="4616" max="4616" width="29.33203125" style="18" customWidth="1"/>
    <col min="4617" max="4863" width="9.109375" style="18"/>
    <col min="4864" max="4864" width="7.6640625" style="18" customWidth="1"/>
    <col min="4865" max="4865" width="69.5546875" style="18" customWidth="1"/>
    <col min="4866" max="4866" width="9.109375" style="18"/>
    <col min="4867" max="4867" width="10.5546875" style="18" customWidth="1"/>
    <col min="4868" max="4868" width="0" style="18" hidden="1" customWidth="1"/>
    <col min="4869" max="4869" width="11.6640625" style="18" customWidth="1"/>
    <col min="4870" max="4870" width="12.5546875" style="18" customWidth="1"/>
    <col min="4871" max="4871" width="0" style="18" hidden="1" customWidth="1"/>
    <col min="4872" max="4872" width="29.33203125" style="18" customWidth="1"/>
    <col min="4873" max="5119" width="9.109375" style="18"/>
    <col min="5120" max="5120" width="7.6640625" style="18" customWidth="1"/>
    <col min="5121" max="5121" width="69.5546875" style="18" customWidth="1"/>
    <col min="5122" max="5122" width="9.109375" style="18"/>
    <col min="5123" max="5123" width="10.5546875" style="18" customWidth="1"/>
    <col min="5124" max="5124" width="0" style="18" hidden="1" customWidth="1"/>
    <col min="5125" max="5125" width="11.6640625" style="18" customWidth="1"/>
    <col min="5126" max="5126" width="12.5546875" style="18" customWidth="1"/>
    <col min="5127" max="5127" width="0" style="18" hidden="1" customWidth="1"/>
    <col min="5128" max="5128" width="29.33203125" style="18" customWidth="1"/>
    <col min="5129" max="5375" width="9.109375" style="18"/>
    <col min="5376" max="5376" width="7.6640625" style="18" customWidth="1"/>
    <col min="5377" max="5377" width="69.5546875" style="18" customWidth="1"/>
    <col min="5378" max="5378" width="9.109375" style="18"/>
    <col min="5379" max="5379" width="10.5546875" style="18" customWidth="1"/>
    <col min="5380" max="5380" width="0" style="18" hidden="1" customWidth="1"/>
    <col min="5381" max="5381" width="11.6640625" style="18" customWidth="1"/>
    <col min="5382" max="5382" width="12.5546875" style="18" customWidth="1"/>
    <col min="5383" max="5383" width="0" style="18" hidden="1" customWidth="1"/>
    <col min="5384" max="5384" width="29.33203125" style="18" customWidth="1"/>
    <col min="5385" max="5631" width="9.109375" style="18"/>
    <col min="5632" max="5632" width="7.6640625" style="18" customWidth="1"/>
    <col min="5633" max="5633" width="69.5546875" style="18" customWidth="1"/>
    <col min="5634" max="5634" width="9.109375" style="18"/>
    <col min="5635" max="5635" width="10.5546875" style="18" customWidth="1"/>
    <col min="5636" max="5636" width="0" style="18" hidden="1" customWidth="1"/>
    <col min="5637" max="5637" width="11.6640625" style="18" customWidth="1"/>
    <col min="5638" max="5638" width="12.5546875" style="18" customWidth="1"/>
    <col min="5639" max="5639" width="0" style="18" hidden="1" customWidth="1"/>
    <col min="5640" max="5640" width="29.33203125" style="18" customWidth="1"/>
    <col min="5641" max="5887" width="9.109375" style="18"/>
    <col min="5888" max="5888" width="7.6640625" style="18" customWidth="1"/>
    <col min="5889" max="5889" width="69.5546875" style="18" customWidth="1"/>
    <col min="5890" max="5890" width="9.109375" style="18"/>
    <col min="5891" max="5891" width="10.5546875" style="18" customWidth="1"/>
    <col min="5892" max="5892" width="0" style="18" hidden="1" customWidth="1"/>
    <col min="5893" max="5893" width="11.6640625" style="18" customWidth="1"/>
    <col min="5894" max="5894" width="12.5546875" style="18" customWidth="1"/>
    <col min="5895" max="5895" width="0" style="18" hidden="1" customWidth="1"/>
    <col min="5896" max="5896" width="29.33203125" style="18" customWidth="1"/>
    <col min="5897" max="6143" width="9.109375" style="18"/>
    <col min="6144" max="6144" width="7.6640625" style="18" customWidth="1"/>
    <col min="6145" max="6145" width="69.5546875" style="18" customWidth="1"/>
    <col min="6146" max="6146" width="9.109375" style="18"/>
    <col min="6147" max="6147" width="10.5546875" style="18" customWidth="1"/>
    <col min="6148" max="6148" width="0" style="18" hidden="1" customWidth="1"/>
    <col min="6149" max="6149" width="11.6640625" style="18" customWidth="1"/>
    <col min="6150" max="6150" width="12.5546875" style="18" customWidth="1"/>
    <col min="6151" max="6151" width="0" style="18" hidden="1" customWidth="1"/>
    <col min="6152" max="6152" width="29.33203125" style="18" customWidth="1"/>
    <col min="6153" max="6399" width="9.109375" style="18"/>
    <col min="6400" max="6400" width="7.6640625" style="18" customWidth="1"/>
    <col min="6401" max="6401" width="69.5546875" style="18" customWidth="1"/>
    <col min="6402" max="6402" width="9.109375" style="18"/>
    <col min="6403" max="6403" width="10.5546875" style="18" customWidth="1"/>
    <col min="6404" max="6404" width="0" style="18" hidden="1" customWidth="1"/>
    <col min="6405" max="6405" width="11.6640625" style="18" customWidth="1"/>
    <col min="6406" max="6406" width="12.5546875" style="18" customWidth="1"/>
    <col min="6407" max="6407" width="0" style="18" hidden="1" customWidth="1"/>
    <col min="6408" max="6408" width="29.33203125" style="18" customWidth="1"/>
    <col min="6409" max="6655" width="9.109375" style="18"/>
    <col min="6656" max="6656" width="7.6640625" style="18" customWidth="1"/>
    <col min="6657" max="6657" width="69.5546875" style="18" customWidth="1"/>
    <col min="6658" max="6658" width="9.109375" style="18"/>
    <col min="6659" max="6659" width="10.5546875" style="18" customWidth="1"/>
    <col min="6660" max="6660" width="0" style="18" hidden="1" customWidth="1"/>
    <col min="6661" max="6661" width="11.6640625" style="18" customWidth="1"/>
    <col min="6662" max="6662" width="12.5546875" style="18" customWidth="1"/>
    <col min="6663" max="6663" width="0" style="18" hidden="1" customWidth="1"/>
    <col min="6664" max="6664" width="29.33203125" style="18" customWidth="1"/>
    <col min="6665" max="6911" width="9.109375" style="18"/>
    <col min="6912" max="6912" width="7.6640625" style="18" customWidth="1"/>
    <col min="6913" max="6913" width="69.5546875" style="18" customWidth="1"/>
    <col min="6914" max="6914" width="9.109375" style="18"/>
    <col min="6915" max="6915" width="10.5546875" style="18" customWidth="1"/>
    <col min="6916" max="6916" width="0" style="18" hidden="1" customWidth="1"/>
    <col min="6917" max="6917" width="11.6640625" style="18" customWidth="1"/>
    <col min="6918" max="6918" width="12.5546875" style="18" customWidth="1"/>
    <col min="6919" max="6919" width="0" style="18" hidden="1" customWidth="1"/>
    <col min="6920" max="6920" width="29.33203125" style="18" customWidth="1"/>
    <col min="6921" max="7167" width="9.109375" style="18"/>
    <col min="7168" max="7168" width="7.6640625" style="18" customWidth="1"/>
    <col min="7169" max="7169" width="69.5546875" style="18" customWidth="1"/>
    <col min="7170" max="7170" width="9.109375" style="18"/>
    <col min="7171" max="7171" width="10.5546875" style="18" customWidth="1"/>
    <col min="7172" max="7172" width="0" style="18" hidden="1" customWidth="1"/>
    <col min="7173" max="7173" width="11.6640625" style="18" customWidth="1"/>
    <col min="7174" max="7174" width="12.5546875" style="18" customWidth="1"/>
    <col min="7175" max="7175" width="0" style="18" hidden="1" customWidth="1"/>
    <col min="7176" max="7176" width="29.33203125" style="18" customWidth="1"/>
    <col min="7177" max="7423" width="9.109375" style="18"/>
    <col min="7424" max="7424" width="7.6640625" style="18" customWidth="1"/>
    <col min="7425" max="7425" width="69.5546875" style="18" customWidth="1"/>
    <col min="7426" max="7426" width="9.109375" style="18"/>
    <col min="7427" max="7427" width="10.5546875" style="18" customWidth="1"/>
    <col min="7428" max="7428" width="0" style="18" hidden="1" customWidth="1"/>
    <col min="7429" max="7429" width="11.6640625" style="18" customWidth="1"/>
    <col min="7430" max="7430" width="12.5546875" style="18" customWidth="1"/>
    <col min="7431" max="7431" width="0" style="18" hidden="1" customWidth="1"/>
    <col min="7432" max="7432" width="29.33203125" style="18" customWidth="1"/>
    <col min="7433" max="7679" width="9.109375" style="18"/>
    <col min="7680" max="7680" width="7.6640625" style="18" customWidth="1"/>
    <col min="7681" max="7681" width="69.5546875" style="18" customWidth="1"/>
    <col min="7682" max="7682" width="9.109375" style="18"/>
    <col min="7683" max="7683" width="10.5546875" style="18" customWidth="1"/>
    <col min="7684" max="7684" width="0" style="18" hidden="1" customWidth="1"/>
    <col min="7685" max="7685" width="11.6640625" style="18" customWidth="1"/>
    <col min="7686" max="7686" width="12.5546875" style="18" customWidth="1"/>
    <col min="7687" max="7687" width="0" style="18" hidden="1" customWidth="1"/>
    <col min="7688" max="7688" width="29.33203125" style="18" customWidth="1"/>
    <col min="7689" max="7935" width="9.109375" style="18"/>
    <col min="7936" max="7936" width="7.6640625" style="18" customWidth="1"/>
    <col min="7937" max="7937" width="69.5546875" style="18" customWidth="1"/>
    <col min="7938" max="7938" width="9.109375" style="18"/>
    <col min="7939" max="7939" width="10.5546875" style="18" customWidth="1"/>
    <col min="7940" max="7940" width="0" style="18" hidden="1" customWidth="1"/>
    <col min="7941" max="7941" width="11.6640625" style="18" customWidth="1"/>
    <col min="7942" max="7942" width="12.5546875" style="18" customWidth="1"/>
    <col min="7943" max="7943" width="0" style="18" hidden="1" customWidth="1"/>
    <col min="7944" max="7944" width="29.33203125" style="18" customWidth="1"/>
    <col min="7945" max="8191" width="9.109375" style="18"/>
    <col min="8192" max="8192" width="7.6640625" style="18" customWidth="1"/>
    <col min="8193" max="8193" width="69.5546875" style="18" customWidth="1"/>
    <col min="8194" max="8194" width="9.109375" style="18"/>
    <col min="8195" max="8195" width="10.5546875" style="18" customWidth="1"/>
    <col min="8196" max="8196" width="0" style="18" hidden="1" customWidth="1"/>
    <col min="8197" max="8197" width="11.6640625" style="18" customWidth="1"/>
    <col min="8198" max="8198" width="12.5546875" style="18" customWidth="1"/>
    <col min="8199" max="8199" width="0" style="18" hidden="1" customWidth="1"/>
    <col min="8200" max="8200" width="29.33203125" style="18" customWidth="1"/>
    <col min="8201" max="8447" width="9.109375" style="18"/>
    <col min="8448" max="8448" width="7.6640625" style="18" customWidth="1"/>
    <col min="8449" max="8449" width="69.5546875" style="18" customWidth="1"/>
    <col min="8450" max="8450" width="9.109375" style="18"/>
    <col min="8451" max="8451" width="10.5546875" style="18" customWidth="1"/>
    <col min="8452" max="8452" width="0" style="18" hidden="1" customWidth="1"/>
    <col min="8453" max="8453" width="11.6640625" style="18" customWidth="1"/>
    <col min="8454" max="8454" width="12.5546875" style="18" customWidth="1"/>
    <col min="8455" max="8455" width="0" style="18" hidden="1" customWidth="1"/>
    <col min="8456" max="8456" width="29.33203125" style="18" customWidth="1"/>
    <col min="8457" max="8703" width="9.109375" style="18"/>
    <col min="8704" max="8704" width="7.6640625" style="18" customWidth="1"/>
    <col min="8705" max="8705" width="69.5546875" style="18" customWidth="1"/>
    <col min="8706" max="8706" width="9.109375" style="18"/>
    <col min="8707" max="8707" width="10.5546875" style="18" customWidth="1"/>
    <col min="8708" max="8708" width="0" style="18" hidden="1" customWidth="1"/>
    <col min="8709" max="8709" width="11.6640625" style="18" customWidth="1"/>
    <col min="8710" max="8710" width="12.5546875" style="18" customWidth="1"/>
    <col min="8711" max="8711" width="0" style="18" hidden="1" customWidth="1"/>
    <col min="8712" max="8712" width="29.33203125" style="18" customWidth="1"/>
    <col min="8713" max="8959" width="9.109375" style="18"/>
    <col min="8960" max="8960" width="7.6640625" style="18" customWidth="1"/>
    <col min="8961" max="8961" width="69.5546875" style="18" customWidth="1"/>
    <col min="8962" max="8962" width="9.109375" style="18"/>
    <col min="8963" max="8963" width="10.5546875" style="18" customWidth="1"/>
    <col min="8964" max="8964" width="0" style="18" hidden="1" customWidth="1"/>
    <col min="8965" max="8965" width="11.6640625" style="18" customWidth="1"/>
    <col min="8966" max="8966" width="12.5546875" style="18" customWidth="1"/>
    <col min="8967" max="8967" width="0" style="18" hidden="1" customWidth="1"/>
    <col min="8968" max="8968" width="29.33203125" style="18" customWidth="1"/>
    <col min="8969" max="9215" width="9.109375" style="18"/>
    <col min="9216" max="9216" width="7.6640625" style="18" customWidth="1"/>
    <col min="9217" max="9217" width="69.5546875" style="18" customWidth="1"/>
    <col min="9218" max="9218" width="9.109375" style="18"/>
    <col min="9219" max="9219" width="10.5546875" style="18" customWidth="1"/>
    <col min="9220" max="9220" width="0" style="18" hidden="1" customWidth="1"/>
    <col min="9221" max="9221" width="11.6640625" style="18" customWidth="1"/>
    <col min="9222" max="9222" width="12.5546875" style="18" customWidth="1"/>
    <col min="9223" max="9223" width="0" style="18" hidden="1" customWidth="1"/>
    <col min="9224" max="9224" width="29.33203125" style="18" customWidth="1"/>
    <col min="9225" max="9471" width="9.109375" style="18"/>
    <col min="9472" max="9472" width="7.6640625" style="18" customWidth="1"/>
    <col min="9473" max="9473" width="69.5546875" style="18" customWidth="1"/>
    <col min="9474" max="9474" width="9.109375" style="18"/>
    <col min="9475" max="9475" width="10.5546875" style="18" customWidth="1"/>
    <col min="9476" max="9476" width="0" style="18" hidden="1" customWidth="1"/>
    <col min="9477" max="9477" width="11.6640625" style="18" customWidth="1"/>
    <col min="9478" max="9478" width="12.5546875" style="18" customWidth="1"/>
    <col min="9479" max="9479" width="0" style="18" hidden="1" customWidth="1"/>
    <col min="9480" max="9480" width="29.33203125" style="18" customWidth="1"/>
    <col min="9481" max="9727" width="9.109375" style="18"/>
    <col min="9728" max="9728" width="7.6640625" style="18" customWidth="1"/>
    <col min="9729" max="9729" width="69.5546875" style="18" customWidth="1"/>
    <col min="9730" max="9730" width="9.109375" style="18"/>
    <col min="9731" max="9731" width="10.5546875" style="18" customWidth="1"/>
    <col min="9732" max="9732" width="0" style="18" hidden="1" customWidth="1"/>
    <col min="9733" max="9733" width="11.6640625" style="18" customWidth="1"/>
    <col min="9734" max="9734" width="12.5546875" style="18" customWidth="1"/>
    <col min="9735" max="9735" width="0" style="18" hidden="1" customWidth="1"/>
    <col min="9736" max="9736" width="29.33203125" style="18" customWidth="1"/>
    <col min="9737" max="9983" width="9.109375" style="18"/>
    <col min="9984" max="9984" width="7.6640625" style="18" customWidth="1"/>
    <col min="9985" max="9985" width="69.5546875" style="18" customWidth="1"/>
    <col min="9986" max="9986" width="9.109375" style="18"/>
    <col min="9987" max="9987" width="10.5546875" style="18" customWidth="1"/>
    <col min="9988" max="9988" width="0" style="18" hidden="1" customWidth="1"/>
    <col min="9989" max="9989" width="11.6640625" style="18" customWidth="1"/>
    <col min="9990" max="9990" width="12.5546875" style="18" customWidth="1"/>
    <col min="9991" max="9991" width="0" style="18" hidden="1" customWidth="1"/>
    <col min="9992" max="9992" width="29.33203125" style="18" customWidth="1"/>
    <col min="9993" max="10239" width="9.109375" style="18"/>
    <col min="10240" max="10240" width="7.6640625" style="18" customWidth="1"/>
    <col min="10241" max="10241" width="69.5546875" style="18" customWidth="1"/>
    <col min="10242" max="10242" width="9.109375" style="18"/>
    <col min="10243" max="10243" width="10.5546875" style="18" customWidth="1"/>
    <col min="10244" max="10244" width="0" style="18" hidden="1" customWidth="1"/>
    <col min="10245" max="10245" width="11.6640625" style="18" customWidth="1"/>
    <col min="10246" max="10246" width="12.5546875" style="18" customWidth="1"/>
    <col min="10247" max="10247" width="0" style="18" hidden="1" customWidth="1"/>
    <col min="10248" max="10248" width="29.33203125" style="18" customWidth="1"/>
    <col min="10249" max="10495" width="9.109375" style="18"/>
    <col min="10496" max="10496" width="7.6640625" style="18" customWidth="1"/>
    <col min="10497" max="10497" width="69.5546875" style="18" customWidth="1"/>
    <col min="10498" max="10498" width="9.109375" style="18"/>
    <col min="10499" max="10499" width="10.5546875" style="18" customWidth="1"/>
    <col min="10500" max="10500" width="0" style="18" hidden="1" customWidth="1"/>
    <col min="10501" max="10501" width="11.6640625" style="18" customWidth="1"/>
    <col min="10502" max="10502" width="12.5546875" style="18" customWidth="1"/>
    <col min="10503" max="10503" width="0" style="18" hidden="1" customWidth="1"/>
    <col min="10504" max="10504" width="29.33203125" style="18" customWidth="1"/>
    <col min="10505" max="10751" width="9.109375" style="18"/>
    <col min="10752" max="10752" width="7.6640625" style="18" customWidth="1"/>
    <col min="10753" max="10753" width="69.5546875" style="18" customWidth="1"/>
    <col min="10754" max="10754" width="9.109375" style="18"/>
    <col min="10755" max="10755" width="10.5546875" style="18" customWidth="1"/>
    <col min="10756" max="10756" width="0" style="18" hidden="1" customWidth="1"/>
    <col min="10757" max="10757" width="11.6640625" style="18" customWidth="1"/>
    <col min="10758" max="10758" width="12.5546875" style="18" customWidth="1"/>
    <col min="10759" max="10759" width="0" style="18" hidden="1" customWidth="1"/>
    <col min="10760" max="10760" width="29.33203125" style="18" customWidth="1"/>
    <col min="10761" max="11007" width="9.109375" style="18"/>
    <col min="11008" max="11008" width="7.6640625" style="18" customWidth="1"/>
    <col min="11009" max="11009" width="69.5546875" style="18" customWidth="1"/>
    <col min="11010" max="11010" width="9.109375" style="18"/>
    <col min="11011" max="11011" width="10.5546875" style="18" customWidth="1"/>
    <col min="11012" max="11012" width="0" style="18" hidden="1" customWidth="1"/>
    <col min="11013" max="11013" width="11.6640625" style="18" customWidth="1"/>
    <col min="11014" max="11014" width="12.5546875" style="18" customWidth="1"/>
    <col min="11015" max="11015" width="0" style="18" hidden="1" customWidth="1"/>
    <col min="11016" max="11016" width="29.33203125" style="18" customWidth="1"/>
    <col min="11017" max="11263" width="9.109375" style="18"/>
    <col min="11264" max="11264" width="7.6640625" style="18" customWidth="1"/>
    <col min="11265" max="11265" width="69.5546875" style="18" customWidth="1"/>
    <col min="11266" max="11266" width="9.109375" style="18"/>
    <col min="11267" max="11267" width="10.5546875" style="18" customWidth="1"/>
    <col min="11268" max="11268" width="0" style="18" hidden="1" customWidth="1"/>
    <col min="11269" max="11269" width="11.6640625" style="18" customWidth="1"/>
    <col min="11270" max="11270" width="12.5546875" style="18" customWidth="1"/>
    <col min="11271" max="11271" width="0" style="18" hidden="1" customWidth="1"/>
    <col min="11272" max="11272" width="29.33203125" style="18" customWidth="1"/>
    <col min="11273" max="11519" width="9.109375" style="18"/>
    <col min="11520" max="11520" width="7.6640625" style="18" customWidth="1"/>
    <col min="11521" max="11521" width="69.5546875" style="18" customWidth="1"/>
    <col min="11522" max="11522" width="9.109375" style="18"/>
    <col min="11523" max="11523" width="10.5546875" style="18" customWidth="1"/>
    <col min="11524" max="11524" width="0" style="18" hidden="1" customWidth="1"/>
    <col min="11525" max="11525" width="11.6640625" style="18" customWidth="1"/>
    <col min="11526" max="11526" width="12.5546875" style="18" customWidth="1"/>
    <col min="11527" max="11527" width="0" style="18" hidden="1" customWidth="1"/>
    <col min="11528" max="11528" width="29.33203125" style="18" customWidth="1"/>
    <col min="11529" max="11775" width="9.109375" style="18"/>
    <col min="11776" max="11776" width="7.6640625" style="18" customWidth="1"/>
    <col min="11777" max="11777" width="69.5546875" style="18" customWidth="1"/>
    <col min="11778" max="11778" width="9.109375" style="18"/>
    <col min="11779" max="11779" width="10.5546875" style="18" customWidth="1"/>
    <col min="11780" max="11780" width="0" style="18" hidden="1" customWidth="1"/>
    <col min="11781" max="11781" width="11.6640625" style="18" customWidth="1"/>
    <col min="11782" max="11782" width="12.5546875" style="18" customWidth="1"/>
    <col min="11783" max="11783" width="0" style="18" hidden="1" customWidth="1"/>
    <col min="11784" max="11784" width="29.33203125" style="18" customWidth="1"/>
    <col min="11785" max="12031" width="9.109375" style="18"/>
    <col min="12032" max="12032" width="7.6640625" style="18" customWidth="1"/>
    <col min="12033" max="12033" width="69.5546875" style="18" customWidth="1"/>
    <col min="12034" max="12034" width="9.109375" style="18"/>
    <col min="12035" max="12035" width="10.5546875" style="18" customWidth="1"/>
    <col min="12036" max="12036" width="0" style="18" hidden="1" customWidth="1"/>
    <col min="12037" max="12037" width="11.6640625" style="18" customWidth="1"/>
    <col min="12038" max="12038" width="12.5546875" style="18" customWidth="1"/>
    <col min="12039" max="12039" width="0" style="18" hidden="1" customWidth="1"/>
    <col min="12040" max="12040" width="29.33203125" style="18" customWidth="1"/>
    <col min="12041" max="12287" width="9.109375" style="18"/>
    <col min="12288" max="12288" width="7.6640625" style="18" customWidth="1"/>
    <col min="12289" max="12289" width="69.5546875" style="18" customWidth="1"/>
    <col min="12290" max="12290" width="9.109375" style="18"/>
    <col min="12291" max="12291" width="10.5546875" style="18" customWidth="1"/>
    <col min="12292" max="12292" width="0" style="18" hidden="1" customWidth="1"/>
    <col min="12293" max="12293" width="11.6640625" style="18" customWidth="1"/>
    <col min="12294" max="12294" width="12.5546875" style="18" customWidth="1"/>
    <col min="12295" max="12295" width="0" style="18" hidden="1" customWidth="1"/>
    <col min="12296" max="12296" width="29.33203125" style="18" customWidth="1"/>
    <col min="12297" max="12543" width="9.109375" style="18"/>
    <col min="12544" max="12544" width="7.6640625" style="18" customWidth="1"/>
    <col min="12545" max="12545" width="69.5546875" style="18" customWidth="1"/>
    <col min="12546" max="12546" width="9.109375" style="18"/>
    <col min="12547" max="12547" width="10.5546875" style="18" customWidth="1"/>
    <col min="12548" max="12548" width="0" style="18" hidden="1" customWidth="1"/>
    <col min="12549" max="12549" width="11.6640625" style="18" customWidth="1"/>
    <col min="12550" max="12550" width="12.5546875" style="18" customWidth="1"/>
    <col min="12551" max="12551" width="0" style="18" hidden="1" customWidth="1"/>
    <col min="12552" max="12552" width="29.33203125" style="18" customWidth="1"/>
    <col min="12553" max="12799" width="9.109375" style="18"/>
    <col min="12800" max="12800" width="7.6640625" style="18" customWidth="1"/>
    <col min="12801" max="12801" width="69.5546875" style="18" customWidth="1"/>
    <col min="12802" max="12802" width="9.109375" style="18"/>
    <col min="12803" max="12803" width="10.5546875" style="18" customWidth="1"/>
    <col min="12804" max="12804" width="0" style="18" hidden="1" customWidth="1"/>
    <col min="12805" max="12805" width="11.6640625" style="18" customWidth="1"/>
    <col min="12806" max="12806" width="12.5546875" style="18" customWidth="1"/>
    <col min="12807" max="12807" width="0" style="18" hidden="1" customWidth="1"/>
    <col min="12808" max="12808" width="29.33203125" style="18" customWidth="1"/>
    <col min="12809" max="13055" width="9.109375" style="18"/>
    <col min="13056" max="13056" width="7.6640625" style="18" customWidth="1"/>
    <col min="13057" max="13057" width="69.5546875" style="18" customWidth="1"/>
    <col min="13058" max="13058" width="9.109375" style="18"/>
    <col min="13059" max="13059" width="10.5546875" style="18" customWidth="1"/>
    <col min="13060" max="13060" width="0" style="18" hidden="1" customWidth="1"/>
    <col min="13061" max="13061" width="11.6640625" style="18" customWidth="1"/>
    <col min="13062" max="13062" width="12.5546875" style="18" customWidth="1"/>
    <col min="13063" max="13063" width="0" style="18" hidden="1" customWidth="1"/>
    <col min="13064" max="13064" width="29.33203125" style="18" customWidth="1"/>
    <col min="13065" max="13311" width="9.109375" style="18"/>
    <col min="13312" max="13312" width="7.6640625" style="18" customWidth="1"/>
    <col min="13313" max="13313" width="69.5546875" style="18" customWidth="1"/>
    <col min="13314" max="13314" width="9.109375" style="18"/>
    <col min="13315" max="13315" width="10.5546875" style="18" customWidth="1"/>
    <col min="13316" max="13316" width="0" style="18" hidden="1" customWidth="1"/>
    <col min="13317" max="13317" width="11.6640625" style="18" customWidth="1"/>
    <col min="13318" max="13318" width="12.5546875" style="18" customWidth="1"/>
    <col min="13319" max="13319" width="0" style="18" hidden="1" customWidth="1"/>
    <col min="13320" max="13320" width="29.33203125" style="18" customWidth="1"/>
    <col min="13321" max="13567" width="9.109375" style="18"/>
    <col min="13568" max="13568" width="7.6640625" style="18" customWidth="1"/>
    <col min="13569" max="13569" width="69.5546875" style="18" customWidth="1"/>
    <col min="13570" max="13570" width="9.109375" style="18"/>
    <col min="13571" max="13571" width="10.5546875" style="18" customWidth="1"/>
    <col min="13572" max="13572" width="0" style="18" hidden="1" customWidth="1"/>
    <col min="13573" max="13573" width="11.6640625" style="18" customWidth="1"/>
    <col min="13574" max="13574" width="12.5546875" style="18" customWidth="1"/>
    <col min="13575" max="13575" width="0" style="18" hidden="1" customWidth="1"/>
    <col min="13576" max="13576" width="29.33203125" style="18" customWidth="1"/>
    <col min="13577" max="13823" width="9.109375" style="18"/>
    <col min="13824" max="13824" width="7.6640625" style="18" customWidth="1"/>
    <col min="13825" max="13825" width="69.5546875" style="18" customWidth="1"/>
    <col min="13826" max="13826" width="9.109375" style="18"/>
    <col min="13827" max="13827" width="10.5546875" style="18" customWidth="1"/>
    <col min="13828" max="13828" width="0" style="18" hidden="1" customWidth="1"/>
    <col min="13829" max="13829" width="11.6640625" style="18" customWidth="1"/>
    <col min="13830" max="13830" width="12.5546875" style="18" customWidth="1"/>
    <col min="13831" max="13831" width="0" style="18" hidden="1" customWidth="1"/>
    <col min="13832" max="13832" width="29.33203125" style="18" customWidth="1"/>
    <col min="13833" max="14079" width="9.109375" style="18"/>
    <col min="14080" max="14080" width="7.6640625" style="18" customWidth="1"/>
    <col min="14081" max="14081" width="69.5546875" style="18" customWidth="1"/>
    <col min="14082" max="14082" width="9.109375" style="18"/>
    <col min="14083" max="14083" width="10.5546875" style="18" customWidth="1"/>
    <col min="14084" max="14084" width="0" style="18" hidden="1" customWidth="1"/>
    <col min="14085" max="14085" width="11.6640625" style="18" customWidth="1"/>
    <col min="14086" max="14086" width="12.5546875" style="18" customWidth="1"/>
    <col min="14087" max="14087" width="0" style="18" hidden="1" customWidth="1"/>
    <col min="14088" max="14088" width="29.33203125" style="18" customWidth="1"/>
    <col min="14089" max="14335" width="9.109375" style="18"/>
    <col min="14336" max="14336" width="7.6640625" style="18" customWidth="1"/>
    <col min="14337" max="14337" width="69.5546875" style="18" customWidth="1"/>
    <col min="14338" max="14338" width="9.109375" style="18"/>
    <col min="14339" max="14339" width="10.5546875" style="18" customWidth="1"/>
    <col min="14340" max="14340" width="0" style="18" hidden="1" customWidth="1"/>
    <col min="14341" max="14341" width="11.6640625" style="18" customWidth="1"/>
    <col min="14342" max="14342" width="12.5546875" style="18" customWidth="1"/>
    <col min="14343" max="14343" width="0" style="18" hidden="1" customWidth="1"/>
    <col min="14344" max="14344" width="29.33203125" style="18" customWidth="1"/>
    <col min="14345" max="14591" width="9.109375" style="18"/>
    <col min="14592" max="14592" width="7.6640625" style="18" customWidth="1"/>
    <col min="14593" max="14593" width="69.5546875" style="18" customWidth="1"/>
    <col min="14594" max="14594" width="9.109375" style="18"/>
    <col min="14595" max="14595" width="10.5546875" style="18" customWidth="1"/>
    <col min="14596" max="14596" width="0" style="18" hidden="1" customWidth="1"/>
    <col min="14597" max="14597" width="11.6640625" style="18" customWidth="1"/>
    <col min="14598" max="14598" width="12.5546875" style="18" customWidth="1"/>
    <col min="14599" max="14599" width="0" style="18" hidden="1" customWidth="1"/>
    <col min="14600" max="14600" width="29.33203125" style="18" customWidth="1"/>
    <col min="14601" max="14847" width="9.109375" style="18"/>
    <col min="14848" max="14848" width="7.6640625" style="18" customWidth="1"/>
    <col min="14849" max="14849" width="69.5546875" style="18" customWidth="1"/>
    <col min="14850" max="14850" width="9.109375" style="18"/>
    <col min="14851" max="14851" width="10.5546875" style="18" customWidth="1"/>
    <col min="14852" max="14852" width="0" style="18" hidden="1" customWidth="1"/>
    <col min="14853" max="14853" width="11.6640625" style="18" customWidth="1"/>
    <col min="14854" max="14854" width="12.5546875" style="18" customWidth="1"/>
    <col min="14855" max="14855" width="0" style="18" hidden="1" customWidth="1"/>
    <col min="14856" max="14856" width="29.33203125" style="18" customWidth="1"/>
    <col min="14857" max="15103" width="9.109375" style="18"/>
    <col min="15104" max="15104" width="7.6640625" style="18" customWidth="1"/>
    <col min="15105" max="15105" width="69.5546875" style="18" customWidth="1"/>
    <col min="15106" max="15106" width="9.109375" style="18"/>
    <col min="15107" max="15107" width="10.5546875" style="18" customWidth="1"/>
    <col min="15108" max="15108" width="0" style="18" hidden="1" customWidth="1"/>
    <col min="15109" max="15109" width="11.6640625" style="18" customWidth="1"/>
    <col min="15110" max="15110" width="12.5546875" style="18" customWidth="1"/>
    <col min="15111" max="15111" width="0" style="18" hidden="1" customWidth="1"/>
    <col min="15112" max="15112" width="29.33203125" style="18" customWidth="1"/>
    <col min="15113" max="15359" width="9.109375" style="18"/>
    <col min="15360" max="15360" width="7.6640625" style="18" customWidth="1"/>
    <col min="15361" max="15361" width="69.5546875" style="18" customWidth="1"/>
    <col min="15362" max="15362" width="9.109375" style="18"/>
    <col min="15363" max="15363" width="10.5546875" style="18" customWidth="1"/>
    <col min="15364" max="15364" width="0" style="18" hidden="1" customWidth="1"/>
    <col min="15365" max="15365" width="11.6640625" style="18" customWidth="1"/>
    <col min="15366" max="15366" width="12.5546875" style="18" customWidth="1"/>
    <col min="15367" max="15367" width="0" style="18" hidden="1" customWidth="1"/>
    <col min="15368" max="15368" width="29.33203125" style="18" customWidth="1"/>
    <col min="15369" max="15615" width="9.109375" style="18"/>
    <col min="15616" max="15616" width="7.6640625" style="18" customWidth="1"/>
    <col min="15617" max="15617" width="69.5546875" style="18" customWidth="1"/>
    <col min="15618" max="15618" width="9.109375" style="18"/>
    <col min="15619" max="15619" width="10.5546875" style="18" customWidth="1"/>
    <col min="15620" max="15620" width="0" style="18" hidden="1" customWidth="1"/>
    <col min="15621" max="15621" width="11.6640625" style="18" customWidth="1"/>
    <col min="15622" max="15622" width="12.5546875" style="18" customWidth="1"/>
    <col min="15623" max="15623" width="0" style="18" hidden="1" customWidth="1"/>
    <col min="15624" max="15624" width="29.33203125" style="18" customWidth="1"/>
    <col min="15625" max="15871" width="9.109375" style="18"/>
    <col min="15872" max="15872" width="7.6640625" style="18" customWidth="1"/>
    <col min="15873" max="15873" width="69.5546875" style="18" customWidth="1"/>
    <col min="15874" max="15874" width="9.109375" style="18"/>
    <col min="15875" max="15875" width="10.5546875" style="18" customWidth="1"/>
    <col min="15876" max="15876" width="0" style="18" hidden="1" customWidth="1"/>
    <col min="15877" max="15877" width="11.6640625" style="18" customWidth="1"/>
    <col min="15878" max="15878" width="12.5546875" style="18" customWidth="1"/>
    <col min="15879" max="15879" width="0" style="18" hidden="1" customWidth="1"/>
    <col min="15880" max="15880" width="29.33203125" style="18" customWidth="1"/>
    <col min="15881" max="16127" width="9.109375" style="18"/>
    <col min="16128" max="16128" width="7.6640625" style="18" customWidth="1"/>
    <col min="16129" max="16129" width="69.5546875" style="18" customWidth="1"/>
    <col min="16130" max="16130" width="9.109375" style="18"/>
    <col min="16131" max="16131" width="10.5546875" style="18" customWidth="1"/>
    <col min="16132" max="16132" width="0" style="18" hidden="1" customWidth="1"/>
    <col min="16133" max="16133" width="11.6640625" style="18" customWidth="1"/>
    <col min="16134" max="16134" width="12.5546875" style="18" customWidth="1"/>
    <col min="16135" max="16135" width="0" style="18" hidden="1" customWidth="1"/>
    <col min="16136" max="16136" width="29.33203125" style="18" customWidth="1"/>
    <col min="16137" max="16384" width="9.109375" style="18"/>
  </cols>
  <sheetData>
    <row r="1" spans="1:252" ht="13.8" customHeight="1" x14ac:dyDescent="0.25">
      <c r="A1" s="69"/>
      <c r="B1" s="70"/>
      <c r="C1" s="70"/>
      <c r="D1" s="70"/>
      <c r="E1" s="70"/>
      <c r="F1" s="70"/>
      <c r="G1" s="70"/>
      <c r="H1" s="70"/>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c r="HW1" s="17"/>
      <c r="HX1" s="17"/>
      <c r="HY1" s="17"/>
      <c r="HZ1" s="17"/>
      <c r="IA1" s="17"/>
      <c r="IB1" s="17"/>
      <c r="IC1" s="17"/>
      <c r="ID1" s="17"/>
      <c r="IE1" s="17"/>
      <c r="IF1" s="17"/>
      <c r="IG1" s="17"/>
      <c r="IH1" s="17"/>
      <c r="II1" s="17"/>
      <c r="IJ1" s="17"/>
      <c r="IK1" s="17"/>
      <c r="IL1" s="17"/>
      <c r="IM1" s="17"/>
      <c r="IN1" s="17"/>
      <c r="IO1" s="17"/>
      <c r="IP1" s="17"/>
      <c r="IQ1" s="17"/>
      <c r="IR1" s="17"/>
    </row>
    <row r="2" spans="1:252" ht="13.8" customHeight="1" x14ac:dyDescent="0.25">
      <c r="A2" s="70"/>
      <c r="B2" s="70"/>
      <c r="C2" s="70"/>
      <c r="D2" s="70"/>
      <c r="E2" s="70"/>
      <c r="F2" s="70"/>
      <c r="G2" s="70"/>
      <c r="H2" s="70"/>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c r="IK2" s="17"/>
      <c r="IL2" s="17"/>
      <c r="IM2" s="17"/>
      <c r="IN2" s="17"/>
      <c r="IO2" s="17"/>
      <c r="IP2" s="17"/>
      <c r="IQ2" s="17"/>
      <c r="IR2" s="17"/>
    </row>
    <row r="3" spans="1:252" ht="49.2" customHeight="1" x14ac:dyDescent="0.25">
      <c r="A3" s="70"/>
      <c r="B3" s="70"/>
      <c r="C3" s="70"/>
      <c r="D3" s="70"/>
      <c r="E3" s="70"/>
      <c r="F3" s="70"/>
      <c r="G3" s="70"/>
      <c r="H3" s="70"/>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row>
    <row r="4" spans="1:252" ht="49.2" customHeight="1" x14ac:dyDescent="0.25">
      <c r="A4" s="69"/>
      <c r="B4" s="69"/>
      <c r="C4" s="69"/>
      <c r="D4" s="69"/>
      <c r="E4" s="69"/>
      <c r="F4" s="69"/>
      <c r="G4" s="69"/>
      <c r="H4" s="69"/>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c r="HW4" s="17"/>
      <c r="HX4" s="17"/>
      <c r="HY4" s="17"/>
      <c r="HZ4" s="17"/>
      <c r="IA4" s="17"/>
      <c r="IB4" s="17"/>
      <c r="IC4" s="17"/>
      <c r="ID4" s="17"/>
      <c r="IE4" s="17"/>
      <c r="IF4" s="17"/>
      <c r="IG4" s="17"/>
      <c r="IH4" s="17"/>
      <c r="II4" s="17"/>
      <c r="IJ4" s="17"/>
      <c r="IK4" s="17"/>
      <c r="IL4" s="17"/>
      <c r="IM4" s="17"/>
      <c r="IN4" s="17"/>
      <c r="IO4" s="17"/>
      <c r="IP4" s="17"/>
      <c r="IQ4" s="17"/>
      <c r="IR4" s="17"/>
    </row>
    <row r="5" spans="1:252" ht="17.399999999999999" thickBot="1" x14ac:dyDescent="0.3">
      <c r="A5" s="161" t="s">
        <v>46</v>
      </c>
      <c r="B5" s="162"/>
      <c r="C5" s="162"/>
      <c r="D5" s="162"/>
      <c r="E5" s="162"/>
      <c r="F5" s="162"/>
      <c r="G5" s="162"/>
      <c r="H5" s="162"/>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c r="HW5" s="17"/>
      <c r="HX5" s="17"/>
      <c r="HY5" s="17"/>
      <c r="HZ5" s="17"/>
      <c r="IA5" s="17"/>
      <c r="IB5" s="17"/>
      <c r="IC5" s="17"/>
      <c r="ID5" s="17"/>
      <c r="IE5" s="17"/>
      <c r="IF5" s="17"/>
      <c r="IG5" s="17"/>
      <c r="IH5" s="17"/>
      <c r="II5" s="17"/>
      <c r="IJ5" s="17"/>
      <c r="IK5" s="17"/>
      <c r="IL5" s="17"/>
      <c r="IM5" s="17"/>
      <c r="IN5" s="17"/>
      <c r="IO5" s="17"/>
      <c r="IP5" s="17"/>
      <c r="IQ5" s="17"/>
      <c r="IR5" s="17"/>
    </row>
    <row r="6" spans="1:252" ht="15.6" x14ac:dyDescent="0.25">
      <c r="A6" s="165" t="s">
        <v>0</v>
      </c>
      <c r="B6" s="167" t="s">
        <v>1</v>
      </c>
      <c r="C6" s="169" t="s">
        <v>2</v>
      </c>
      <c r="D6" s="19" t="s">
        <v>3</v>
      </c>
      <c r="E6" s="19" t="s">
        <v>4</v>
      </c>
      <c r="F6" s="171" t="s">
        <v>5</v>
      </c>
      <c r="G6" s="171"/>
      <c r="H6" s="172" t="s">
        <v>6</v>
      </c>
    </row>
    <row r="7" spans="1:252" ht="31.8" thickBot="1" x14ac:dyDescent="0.3">
      <c r="A7" s="166"/>
      <c r="B7" s="168"/>
      <c r="C7" s="170"/>
      <c r="D7" s="20" t="s">
        <v>7</v>
      </c>
      <c r="E7" s="20" t="s">
        <v>9</v>
      </c>
      <c r="F7" s="20" t="s">
        <v>7</v>
      </c>
      <c r="G7" s="20" t="s">
        <v>8</v>
      </c>
      <c r="H7" s="173"/>
    </row>
    <row r="8" spans="1:252" s="25" customFormat="1" ht="28.2" thickBot="1" x14ac:dyDescent="0.35">
      <c r="A8" s="21">
        <v>1</v>
      </c>
      <c r="B8" s="22" t="s">
        <v>26</v>
      </c>
      <c r="C8" s="23"/>
      <c r="D8" s="23"/>
      <c r="E8" s="23"/>
      <c r="F8" s="23"/>
      <c r="G8" s="23"/>
      <c r="H8" s="24"/>
    </row>
    <row r="9" spans="1:252" s="25" customFormat="1" ht="108.6" customHeight="1" x14ac:dyDescent="0.3">
      <c r="A9" s="26">
        <v>1.1000000000000001</v>
      </c>
      <c r="B9" s="27" t="s">
        <v>89</v>
      </c>
      <c r="C9" s="28" t="s">
        <v>14</v>
      </c>
      <c r="D9" s="29">
        <v>1</v>
      </c>
      <c r="E9" s="31"/>
      <c r="F9" s="32"/>
      <c r="G9" s="33" t="e">
        <f>E9*#REF!</f>
        <v>#REF!</v>
      </c>
      <c r="H9" s="34"/>
      <c r="I9" s="25">
        <f>(5000)/3600</f>
        <v>1.3888888888888888</v>
      </c>
    </row>
    <row r="10" spans="1:252" s="25" customFormat="1" ht="138" customHeight="1" x14ac:dyDescent="0.3">
      <c r="A10" s="26">
        <v>1.2</v>
      </c>
      <c r="B10" s="27" t="s">
        <v>74</v>
      </c>
      <c r="C10" s="28" t="s">
        <v>14</v>
      </c>
      <c r="D10" s="29">
        <v>1</v>
      </c>
      <c r="E10" s="31"/>
      <c r="F10" s="32"/>
      <c r="G10" s="33" t="e">
        <f>E10*#REF!</f>
        <v>#REF!</v>
      </c>
      <c r="H10" s="34"/>
    </row>
    <row r="11" spans="1:252" s="25" customFormat="1" x14ac:dyDescent="0.25">
      <c r="A11" s="26">
        <v>1.3</v>
      </c>
      <c r="B11" s="53" t="s">
        <v>103</v>
      </c>
      <c r="C11" s="28" t="s">
        <v>104</v>
      </c>
      <c r="D11" s="35">
        <v>45</v>
      </c>
      <c r="E11" s="35"/>
      <c r="F11" s="31"/>
      <c r="G11" s="31" t="e">
        <f>E11*#REF!</f>
        <v>#REF!</v>
      </c>
      <c r="H11" s="36"/>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row>
    <row r="12" spans="1:252" s="25" customFormat="1" ht="42" thickBot="1" x14ac:dyDescent="0.3">
      <c r="A12" s="26">
        <v>1.4</v>
      </c>
      <c r="B12" s="37" t="s">
        <v>17</v>
      </c>
      <c r="C12" s="28" t="s">
        <v>16</v>
      </c>
      <c r="D12" s="38">
        <v>1</v>
      </c>
      <c r="E12" s="35"/>
      <c r="F12" s="39"/>
      <c r="G12" s="31" t="e">
        <f>E12*#REF!</f>
        <v>#REF!</v>
      </c>
      <c r="H12" s="36"/>
    </row>
    <row r="13" spans="1:252" s="25" customFormat="1" ht="14.4" thickBot="1" x14ac:dyDescent="0.35">
      <c r="A13" s="147" t="s">
        <v>27</v>
      </c>
      <c r="B13" s="163"/>
      <c r="C13" s="40"/>
      <c r="D13" s="41"/>
      <c r="E13" s="41"/>
      <c r="F13" s="42">
        <f>SUM(F9:F12)</f>
        <v>0</v>
      </c>
      <c r="G13" s="42" t="e">
        <f>SUM(G9)</f>
        <v>#REF!</v>
      </c>
      <c r="H13" s="43"/>
    </row>
    <row r="14" spans="1:252" s="25" customFormat="1" ht="28.2" thickBot="1" x14ac:dyDescent="0.35">
      <c r="A14" s="21">
        <v>2</v>
      </c>
      <c r="B14" s="22" t="s">
        <v>18</v>
      </c>
      <c r="C14" s="23"/>
      <c r="D14" s="23"/>
      <c r="E14" s="23"/>
      <c r="F14" s="23"/>
      <c r="G14" s="23"/>
      <c r="H14" s="24"/>
    </row>
    <row r="15" spans="1:252" s="25" customFormat="1" ht="112.8" customHeight="1" x14ac:dyDescent="0.3">
      <c r="A15" s="26">
        <v>2.1</v>
      </c>
      <c r="B15" s="53" t="s">
        <v>75</v>
      </c>
      <c r="C15" s="28" t="s">
        <v>14</v>
      </c>
      <c r="D15" s="29">
        <v>3</v>
      </c>
      <c r="E15" s="31"/>
      <c r="F15" s="32"/>
      <c r="G15" s="33" t="e">
        <f>E15*#REF!</f>
        <v>#REF!</v>
      </c>
      <c r="H15" s="34"/>
    </row>
    <row r="16" spans="1:252" s="25" customFormat="1" ht="124.2" x14ac:dyDescent="0.3">
      <c r="A16" s="26">
        <v>2.2000000000000002</v>
      </c>
      <c r="B16" s="53" t="s">
        <v>76</v>
      </c>
      <c r="C16" s="28" t="s">
        <v>14</v>
      </c>
      <c r="D16" s="29">
        <v>1</v>
      </c>
      <c r="E16" s="31"/>
      <c r="F16" s="32"/>
      <c r="G16" s="33" t="e">
        <f>E16*#REF!</f>
        <v>#REF!</v>
      </c>
      <c r="H16" s="34"/>
    </row>
    <row r="17" spans="1:255" s="25" customFormat="1" ht="115.8" customHeight="1" x14ac:dyDescent="0.3">
      <c r="A17" s="26">
        <v>2.2999999999999998</v>
      </c>
      <c r="B17" s="27" t="s">
        <v>63</v>
      </c>
      <c r="C17" s="28" t="s">
        <v>20</v>
      </c>
      <c r="D17" s="29">
        <v>100</v>
      </c>
      <c r="E17" s="31"/>
      <c r="F17" s="32"/>
      <c r="G17" s="33" t="e">
        <f>E17*#REF!</f>
        <v>#REF!</v>
      </c>
      <c r="H17" s="34"/>
    </row>
    <row r="18" spans="1:255" s="25" customFormat="1" ht="110.4" x14ac:dyDescent="0.3">
      <c r="A18" s="26">
        <v>2.4</v>
      </c>
      <c r="B18" s="44" t="s">
        <v>28</v>
      </c>
      <c r="C18" s="28" t="s">
        <v>14</v>
      </c>
      <c r="D18" s="29">
        <v>1</v>
      </c>
      <c r="E18" s="31"/>
      <c r="F18" s="32"/>
      <c r="G18" s="33"/>
      <c r="H18" s="34"/>
    </row>
    <row r="19" spans="1:255" s="25" customFormat="1" ht="138" x14ac:dyDescent="0.3">
      <c r="A19" s="26">
        <v>2.5</v>
      </c>
      <c r="B19" s="53" t="s">
        <v>64</v>
      </c>
      <c r="C19" s="28" t="s">
        <v>20</v>
      </c>
      <c r="D19" s="29">
        <v>50</v>
      </c>
      <c r="E19" s="31"/>
      <c r="F19" s="32"/>
      <c r="G19" s="33" t="e">
        <f>E19*#REF!</f>
        <v>#REF!</v>
      </c>
      <c r="H19" s="34"/>
    </row>
    <row r="20" spans="1:255" s="25" customFormat="1" ht="96.6" x14ac:dyDescent="0.3">
      <c r="A20" s="26">
        <v>2.7</v>
      </c>
      <c r="B20" s="53" t="s">
        <v>77</v>
      </c>
      <c r="C20" s="28" t="s">
        <v>14</v>
      </c>
      <c r="D20" s="29">
        <v>1</v>
      </c>
      <c r="E20" s="31"/>
      <c r="F20" s="32"/>
      <c r="G20" s="33" t="e">
        <f>E20*#REF!</f>
        <v>#REF!</v>
      </c>
      <c r="H20" s="34"/>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c r="IL20" s="45"/>
      <c r="IM20" s="45"/>
      <c r="IN20" s="45"/>
      <c r="IO20" s="45"/>
      <c r="IP20" s="45"/>
      <c r="IQ20" s="45"/>
      <c r="IR20" s="45"/>
      <c r="IS20" s="45"/>
      <c r="IT20" s="45"/>
      <c r="IU20" s="45"/>
    </row>
    <row r="21" spans="1:255" s="25" customFormat="1" ht="83.4" thickBot="1" x14ac:dyDescent="0.35">
      <c r="A21" s="26">
        <v>2.8</v>
      </c>
      <c r="B21" s="53" t="s">
        <v>29</v>
      </c>
      <c r="C21" s="107" t="s">
        <v>19</v>
      </c>
      <c r="D21" s="30">
        <v>1</v>
      </c>
      <c r="E21" s="39"/>
      <c r="F21" s="108"/>
      <c r="G21" s="33" t="e">
        <f>E21*#REF!</f>
        <v>#REF!</v>
      </c>
      <c r="H21" s="48"/>
    </row>
    <row r="22" spans="1:255" s="25" customFormat="1" ht="14.4" thickBot="1" x14ac:dyDescent="0.35">
      <c r="A22" s="147" t="s">
        <v>30</v>
      </c>
      <c r="B22" s="164"/>
      <c r="C22" s="91"/>
      <c r="D22" s="41"/>
      <c r="E22" s="41"/>
      <c r="F22" s="42">
        <f>SUM(F15:F21)</f>
        <v>0</v>
      </c>
      <c r="G22" s="42" t="e">
        <f>SUM(G15)</f>
        <v>#REF!</v>
      </c>
      <c r="H22" s="43"/>
    </row>
    <row r="23" spans="1:255" s="25" customFormat="1" ht="28.2" thickBot="1" x14ac:dyDescent="0.35">
      <c r="A23" s="89">
        <v>3</v>
      </c>
      <c r="B23" s="90" t="s">
        <v>31</v>
      </c>
      <c r="C23" s="23"/>
      <c r="D23" s="23"/>
      <c r="E23" s="23"/>
      <c r="F23" s="23"/>
      <c r="G23" s="23"/>
      <c r="H23" s="24"/>
    </row>
    <row r="24" spans="1:255" s="25" customFormat="1" ht="75" customHeight="1" x14ac:dyDescent="0.3">
      <c r="A24" s="76">
        <v>3.1</v>
      </c>
      <c r="B24" s="92" t="s">
        <v>90</v>
      </c>
      <c r="C24" s="75" t="s">
        <v>13</v>
      </c>
      <c r="D24" s="74">
        <v>80</v>
      </c>
      <c r="E24" s="93"/>
      <c r="F24" s="73"/>
      <c r="G24" s="72">
        <f>D24*F24</f>
        <v>0</v>
      </c>
      <c r="H24" s="94"/>
    </row>
    <row r="25" spans="1:255" s="25" customFormat="1" ht="42" thickBot="1" x14ac:dyDescent="0.35">
      <c r="A25" s="26">
        <v>3.2</v>
      </c>
      <c r="B25" s="88" t="s">
        <v>65</v>
      </c>
      <c r="C25" s="28" t="s">
        <v>56</v>
      </c>
      <c r="D25" s="29">
        <v>1</v>
      </c>
      <c r="E25" s="46"/>
      <c r="F25" s="31"/>
      <c r="G25" s="32">
        <f>D25*F25</f>
        <v>0</v>
      </c>
      <c r="H25" s="77"/>
    </row>
    <row r="26" spans="1:255" s="25" customFormat="1" ht="97.2" thickBot="1" x14ac:dyDescent="0.3">
      <c r="A26" s="102">
        <v>3.3</v>
      </c>
      <c r="B26" s="95" t="s">
        <v>45</v>
      </c>
      <c r="C26" s="96" t="s">
        <v>14</v>
      </c>
      <c r="D26" s="97">
        <v>1</v>
      </c>
      <c r="E26" s="98"/>
      <c r="F26" s="99"/>
      <c r="G26" s="100"/>
      <c r="H26" s="101"/>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c r="FB26" s="18"/>
      <c r="FC26" s="18"/>
      <c r="FD26" s="18"/>
      <c r="FE26" s="18"/>
      <c r="FF26" s="18"/>
      <c r="FG26" s="18"/>
      <c r="FH26" s="18"/>
      <c r="FI26" s="18"/>
      <c r="FJ26" s="18"/>
      <c r="FK26" s="18"/>
      <c r="FL26" s="18"/>
      <c r="FM26" s="18"/>
      <c r="FN26" s="18"/>
      <c r="FO26" s="18"/>
      <c r="FP26" s="18"/>
      <c r="FQ26" s="18"/>
      <c r="FR26" s="18"/>
      <c r="FS26" s="18"/>
      <c r="FT26" s="18"/>
      <c r="FU26" s="18"/>
      <c r="FV26" s="18"/>
      <c r="FW26" s="18"/>
      <c r="FX26" s="18"/>
      <c r="FY26" s="18"/>
      <c r="FZ26" s="18"/>
      <c r="GA26" s="18"/>
      <c r="GB26" s="18"/>
      <c r="GC26" s="18"/>
      <c r="GD26" s="18"/>
      <c r="GE26" s="18"/>
      <c r="GF26" s="18"/>
      <c r="GG26" s="18"/>
      <c r="GH26" s="18"/>
      <c r="GI26" s="18"/>
      <c r="GJ26" s="18"/>
      <c r="GK26" s="18"/>
      <c r="GL26" s="18"/>
      <c r="GM26" s="18"/>
      <c r="GN26" s="18"/>
      <c r="GO26" s="18"/>
      <c r="GP26" s="18"/>
      <c r="GQ26" s="18"/>
      <c r="GR26" s="18"/>
      <c r="GS26" s="18"/>
      <c r="GT26" s="18"/>
      <c r="GU26" s="18"/>
      <c r="GV26" s="18"/>
      <c r="GW26" s="18"/>
      <c r="GX26" s="18"/>
      <c r="GY26" s="18"/>
      <c r="GZ26" s="18"/>
      <c r="HA26" s="18"/>
      <c r="HB26" s="18"/>
      <c r="HC26" s="18"/>
      <c r="HD26" s="18"/>
      <c r="HE26" s="18"/>
      <c r="HF26" s="18"/>
      <c r="HG26" s="18"/>
      <c r="HH26" s="18"/>
      <c r="HI26" s="18"/>
      <c r="HJ26" s="18"/>
      <c r="HK26" s="18"/>
      <c r="HL26" s="18"/>
      <c r="HM26" s="18"/>
      <c r="HN26" s="18"/>
      <c r="HO26" s="18"/>
      <c r="HP26" s="18"/>
      <c r="HQ26" s="18"/>
      <c r="HR26" s="18"/>
      <c r="HS26" s="18"/>
      <c r="HT26" s="18"/>
      <c r="HU26" s="18"/>
      <c r="HV26" s="18"/>
      <c r="HW26" s="18"/>
      <c r="HX26" s="18"/>
      <c r="HY26" s="18"/>
      <c r="HZ26" s="18"/>
      <c r="IA26" s="18"/>
      <c r="IB26" s="18"/>
      <c r="IC26" s="18"/>
      <c r="ID26" s="18"/>
      <c r="IE26" s="18"/>
      <c r="IF26" s="18"/>
      <c r="IG26" s="18"/>
      <c r="IH26" s="18"/>
      <c r="II26" s="18"/>
      <c r="IJ26" s="18"/>
      <c r="IK26" s="18"/>
      <c r="IL26" s="18"/>
      <c r="IM26" s="18"/>
      <c r="IN26" s="18"/>
      <c r="IO26" s="18"/>
      <c r="IP26" s="18"/>
      <c r="IQ26" s="18"/>
      <c r="IR26" s="18"/>
      <c r="IS26" s="18"/>
      <c r="IT26" s="18"/>
      <c r="IU26" s="18"/>
    </row>
    <row r="27" spans="1:255" ht="14.4" thickBot="1" x14ac:dyDescent="0.3">
      <c r="A27" s="147" t="s">
        <v>32</v>
      </c>
      <c r="B27" s="163"/>
      <c r="C27" s="40"/>
      <c r="D27" s="41"/>
      <c r="E27" s="41"/>
      <c r="F27" s="42">
        <f>SUM(F24:F26)</f>
        <v>0</v>
      </c>
      <c r="G27" s="42" t="e">
        <f>SUM(#REF!)</f>
        <v>#REF!</v>
      </c>
      <c r="H27" s="43"/>
    </row>
    <row r="28" spans="1:255" ht="14.4" thickBot="1" x14ac:dyDescent="0.3">
      <c r="A28" s="104">
        <v>4</v>
      </c>
      <c r="B28" s="22" t="s">
        <v>69</v>
      </c>
      <c r="C28" s="23"/>
      <c r="D28" s="23"/>
      <c r="E28" s="23"/>
      <c r="F28" s="23"/>
      <c r="G28" s="23"/>
      <c r="H28" s="24"/>
    </row>
    <row r="29" spans="1:255" ht="28.2" thickBot="1" x14ac:dyDescent="0.3">
      <c r="A29" s="105">
        <v>4.0999999999999996</v>
      </c>
      <c r="B29" s="106" t="s">
        <v>70</v>
      </c>
      <c r="C29" s="78" t="s">
        <v>54</v>
      </c>
      <c r="D29" s="87">
        <v>1</v>
      </c>
      <c r="E29" s="79"/>
      <c r="F29" s="32"/>
      <c r="G29" s="80"/>
      <c r="H29" s="49"/>
    </row>
    <row r="30" spans="1:255" ht="14.4" thickBot="1" x14ac:dyDescent="0.3">
      <c r="A30" s="155" t="s">
        <v>32</v>
      </c>
      <c r="B30" s="163"/>
      <c r="C30" s="40"/>
      <c r="D30" s="41"/>
      <c r="E30" s="41"/>
      <c r="F30" s="42">
        <f>SUM(F29)</f>
        <v>0</v>
      </c>
      <c r="G30" s="42" t="e">
        <f>SUM(#REF!)</f>
        <v>#REF!</v>
      </c>
      <c r="H30" s="43"/>
    </row>
    <row r="31" spans="1:255" ht="14.4" thickBot="1" x14ac:dyDescent="0.3">
      <c r="A31" s="157" t="s">
        <v>15</v>
      </c>
      <c r="B31" s="158"/>
      <c r="C31" s="50"/>
      <c r="D31" s="50"/>
      <c r="E31" s="51"/>
      <c r="F31" s="51">
        <f>F30+F27+F22+F13</f>
        <v>0</v>
      </c>
      <c r="G31" s="51" t="e">
        <f>#REF!+#REF!+#REF!</f>
        <v>#REF!</v>
      </c>
      <c r="H31" s="52"/>
    </row>
  </sheetData>
  <mergeCells count="11">
    <mergeCell ref="A5:H5"/>
    <mergeCell ref="A13:B13"/>
    <mergeCell ref="A22:B22"/>
    <mergeCell ref="A27:B27"/>
    <mergeCell ref="A31:B31"/>
    <mergeCell ref="A6:A7"/>
    <mergeCell ref="B6:B7"/>
    <mergeCell ref="C6:C7"/>
    <mergeCell ref="F6:G6"/>
    <mergeCell ref="H6:H7"/>
    <mergeCell ref="A30:B30"/>
  </mergeCells>
  <pageMargins left="0.70866141732283461" right="0.70866141732283461" top="0.74803149606299213" bottom="0.74803149606299213" header="0.31496062992125984" footer="0.31496062992125984"/>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17AA5-77CF-4170-84BC-A381190208A5}">
  <dimension ref="A1:G18"/>
  <sheetViews>
    <sheetView view="pageBreakPreview" topLeftCell="A8" zoomScaleNormal="100" zoomScaleSheetLayoutView="100" workbookViewId="0">
      <selection activeCell="E8" sqref="E8:F17"/>
    </sheetView>
  </sheetViews>
  <sheetFormatPr defaultRowHeight="14.4" x14ac:dyDescent="0.3"/>
  <cols>
    <col min="2" max="2" width="69.6640625" customWidth="1"/>
    <col min="7" max="7" width="36.77734375" customWidth="1"/>
  </cols>
  <sheetData>
    <row r="1" spans="1:7" x14ac:dyDescent="0.3">
      <c r="A1" s="174"/>
      <c r="B1" s="175"/>
      <c r="C1" s="175"/>
      <c r="D1" s="175"/>
      <c r="E1" s="175"/>
      <c r="F1" s="175"/>
      <c r="G1" s="175"/>
    </row>
    <row r="2" spans="1:7" ht="30.6" customHeight="1" x14ac:dyDescent="0.3">
      <c r="A2" s="175"/>
      <c r="B2" s="175"/>
      <c r="C2" s="175"/>
      <c r="D2" s="175"/>
      <c r="E2" s="175"/>
      <c r="F2" s="175"/>
      <c r="G2" s="175"/>
    </row>
    <row r="3" spans="1:7" ht="74.400000000000006" customHeight="1" x14ac:dyDescent="0.3">
      <c r="A3" s="175"/>
      <c r="B3" s="175"/>
      <c r="C3" s="175"/>
      <c r="D3" s="175"/>
      <c r="E3" s="175"/>
      <c r="F3" s="175"/>
      <c r="G3" s="175"/>
    </row>
    <row r="4" spans="1:7" ht="18.600000000000001" thickBot="1" x14ac:dyDescent="0.35">
      <c r="A4" s="174" t="s">
        <v>46</v>
      </c>
      <c r="B4" s="174"/>
      <c r="C4" s="174"/>
      <c r="D4" s="174"/>
      <c r="E4" s="174"/>
      <c r="F4" s="174"/>
      <c r="G4" s="174"/>
    </row>
    <row r="5" spans="1:7" ht="31.2" x14ac:dyDescent="0.3">
      <c r="A5" s="176" t="s">
        <v>0</v>
      </c>
      <c r="B5" s="178" t="s">
        <v>1</v>
      </c>
      <c r="C5" s="180" t="s">
        <v>2</v>
      </c>
      <c r="D5" s="68" t="s">
        <v>3</v>
      </c>
      <c r="E5" s="16" t="s">
        <v>4</v>
      </c>
      <c r="F5" s="68" t="s">
        <v>5</v>
      </c>
      <c r="G5" s="182" t="s">
        <v>6</v>
      </c>
    </row>
    <row r="6" spans="1:7" ht="31.8" thickBot="1" x14ac:dyDescent="0.35">
      <c r="A6" s="177"/>
      <c r="B6" s="179"/>
      <c r="C6" s="181"/>
      <c r="D6" s="2" t="s">
        <v>7</v>
      </c>
      <c r="E6" s="2" t="s">
        <v>9</v>
      </c>
      <c r="F6" s="2" t="s">
        <v>7</v>
      </c>
      <c r="G6" s="183"/>
    </row>
    <row r="7" spans="1:7" ht="29.4" thickBot="1" x14ac:dyDescent="0.35">
      <c r="A7" s="13">
        <v>1</v>
      </c>
      <c r="B7" s="54" t="s">
        <v>38</v>
      </c>
      <c r="C7" s="83"/>
      <c r="D7" s="83"/>
      <c r="E7" s="83"/>
      <c r="F7" s="83"/>
      <c r="G7" s="56"/>
    </row>
    <row r="8" spans="1:7" ht="41.4" x14ac:dyDescent="0.3">
      <c r="A8" s="186">
        <v>1.1000000000000001</v>
      </c>
      <c r="B8" s="81" t="s">
        <v>78</v>
      </c>
      <c r="C8" s="188" t="s">
        <v>53</v>
      </c>
      <c r="D8" s="189">
        <v>1</v>
      </c>
      <c r="E8" s="189"/>
      <c r="F8" s="189"/>
      <c r="G8" s="184"/>
    </row>
    <row r="9" spans="1:7" ht="27.6" x14ac:dyDescent="0.3">
      <c r="A9" s="187"/>
      <c r="B9" s="103" t="s">
        <v>86</v>
      </c>
      <c r="C9" s="188"/>
      <c r="D9" s="189"/>
      <c r="E9" s="189"/>
      <c r="F9" s="189"/>
      <c r="G9" s="185"/>
    </row>
    <row r="10" spans="1:7" ht="55.2" x14ac:dyDescent="0.3">
      <c r="A10" s="186">
        <v>1.2</v>
      </c>
      <c r="B10" s="81" t="s">
        <v>60</v>
      </c>
      <c r="C10" s="188" t="s">
        <v>54</v>
      </c>
      <c r="D10" s="189">
        <v>1</v>
      </c>
      <c r="E10" s="189"/>
      <c r="F10" s="189"/>
      <c r="G10" s="184"/>
    </row>
    <row r="11" spans="1:7" ht="41.4" x14ac:dyDescent="0.3">
      <c r="A11" s="187"/>
      <c r="B11" s="82" t="s">
        <v>87</v>
      </c>
      <c r="C11" s="188"/>
      <c r="D11" s="189">
        <v>1</v>
      </c>
      <c r="E11" s="189"/>
      <c r="F11" s="189"/>
      <c r="G11" s="185"/>
    </row>
    <row r="12" spans="1:7" ht="27.6" x14ac:dyDescent="0.3">
      <c r="A12" s="186">
        <v>1.3</v>
      </c>
      <c r="B12" s="81" t="s">
        <v>94</v>
      </c>
      <c r="C12" s="188" t="s">
        <v>95</v>
      </c>
      <c r="D12" s="189">
        <v>3</v>
      </c>
      <c r="E12" s="189"/>
      <c r="F12" s="189"/>
      <c r="G12" s="113"/>
    </row>
    <row r="13" spans="1:7" x14ac:dyDescent="0.3">
      <c r="A13" s="187"/>
      <c r="B13" s="112" t="s">
        <v>93</v>
      </c>
      <c r="C13" s="188"/>
      <c r="D13" s="189"/>
      <c r="E13" s="189"/>
      <c r="F13" s="189"/>
      <c r="G13" s="113"/>
    </row>
    <row r="14" spans="1:7" ht="27.6" x14ac:dyDescent="0.3">
      <c r="A14" s="186">
        <v>1.4</v>
      </c>
      <c r="B14" s="81" t="s">
        <v>61</v>
      </c>
      <c r="C14" s="188" t="s">
        <v>54</v>
      </c>
      <c r="D14" s="189">
        <v>1</v>
      </c>
      <c r="E14" s="189"/>
      <c r="F14" s="189"/>
      <c r="G14" s="184"/>
    </row>
    <row r="15" spans="1:7" ht="27.6" x14ac:dyDescent="0.3">
      <c r="A15" s="187"/>
      <c r="B15" s="82" t="s">
        <v>91</v>
      </c>
      <c r="C15" s="188"/>
      <c r="D15" s="189">
        <v>1</v>
      </c>
      <c r="E15" s="189"/>
      <c r="F15" s="189"/>
      <c r="G15" s="185"/>
    </row>
    <row r="16" spans="1:7" ht="41.4" x14ac:dyDescent="0.3">
      <c r="A16" s="186">
        <v>1.5</v>
      </c>
      <c r="B16" s="81" t="s">
        <v>62</v>
      </c>
      <c r="C16" s="188" t="s">
        <v>21</v>
      </c>
      <c r="D16" s="189">
        <v>1.5</v>
      </c>
      <c r="E16" s="189"/>
      <c r="F16" s="189"/>
      <c r="G16" s="184"/>
    </row>
    <row r="17" spans="1:7" ht="42" thickBot="1" x14ac:dyDescent="0.35">
      <c r="A17" s="187"/>
      <c r="B17" s="82" t="s">
        <v>92</v>
      </c>
      <c r="C17" s="188"/>
      <c r="D17" s="189">
        <v>1</v>
      </c>
      <c r="E17" s="189"/>
      <c r="F17" s="189"/>
      <c r="G17" s="185"/>
    </row>
    <row r="18" spans="1:7" ht="15" thickBot="1" x14ac:dyDescent="0.35">
      <c r="A18" s="190" t="s">
        <v>58</v>
      </c>
      <c r="B18" s="191"/>
      <c r="C18" s="84"/>
      <c r="D18" s="85"/>
      <c r="E18" s="85"/>
      <c r="F18" s="86">
        <f>SUM(F8:F17)</f>
        <v>0</v>
      </c>
      <c r="G18" s="12"/>
    </row>
  </sheetData>
  <mergeCells count="36">
    <mergeCell ref="A12:A13"/>
    <mergeCell ref="C12:C13"/>
    <mergeCell ref="D12:D13"/>
    <mergeCell ref="E12:E13"/>
    <mergeCell ref="F12:F13"/>
    <mergeCell ref="A18:B18"/>
    <mergeCell ref="A16:A17"/>
    <mergeCell ref="C16:C17"/>
    <mergeCell ref="D16:D17"/>
    <mergeCell ref="E16:E17"/>
    <mergeCell ref="F16:F17"/>
    <mergeCell ref="G16:G17"/>
    <mergeCell ref="A14:A15"/>
    <mergeCell ref="C14:C15"/>
    <mergeCell ref="D14:D15"/>
    <mergeCell ref="E14:E15"/>
    <mergeCell ref="F14:F15"/>
    <mergeCell ref="G14:G15"/>
    <mergeCell ref="G10:G11"/>
    <mergeCell ref="A8:A9"/>
    <mergeCell ref="C8:C9"/>
    <mergeCell ref="D8:D9"/>
    <mergeCell ref="E8:E9"/>
    <mergeCell ref="F8:F9"/>
    <mergeCell ref="G8:G9"/>
    <mergeCell ref="A10:A11"/>
    <mergeCell ref="C10:C11"/>
    <mergeCell ref="D10:D11"/>
    <mergeCell ref="E10:E11"/>
    <mergeCell ref="F10:F11"/>
    <mergeCell ref="A1:G3"/>
    <mergeCell ref="A4:G4"/>
    <mergeCell ref="A5:A6"/>
    <mergeCell ref="B5:B6"/>
    <mergeCell ref="C5:C6"/>
    <mergeCell ref="G5:G6"/>
  </mergeCells>
  <pageMargins left="0.7" right="0.7" top="0.75" bottom="0.75" header="0.3" footer="0.3"/>
  <pageSetup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48121-0EBA-4A03-B3DE-F2FBB34574AD}">
  <dimension ref="A1:IT33"/>
  <sheetViews>
    <sheetView view="pageBreakPreview" zoomScale="78" zoomScaleNormal="100" zoomScaleSheetLayoutView="20" workbookViewId="0">
      <pane ySplit="6" topLeftCell="A17" activePane="bottomLeft" state="frozen"/>
      <selection activeCell="A5" sqref="A5:A6"/>
      <selection pane="bottomLeft" activeCell="L20" sqref="K20:L23"/>
    </sheetView>
  </sheetViews>
  <sheetFormatPr defaultRowHeight="14.4" x14ac:dyDescent="0.3"/>
  <cols>
    <col min="1" max="1" width="5.88671875" customWidth="1"/>
    <col min="2" max="2" width="83.5546875" customWidth="1"/>
    <col min="3" max="3" width="9.33203125" customWidth="1"/>
    <col min="4" max="4" width="9.44140625" bestFit="1" customWidth="1"/>
    <col min="5" max="5" width="9.6640625" bestFit="1" customWidth="1"/>
    <col min="6" max="6" width="11.109375" customWidth="1"/>
    <col min="7" max="7" width="32.77734375" customWidth="1"/>
    <col min="255" max="255" width="5.88671875" customWidth="1"/>
    <col min="256" max="256" width="83.5546875" customWidth="1"/>
    <col min="257" max="257" width="5.88671875" customWidth="1"/>
    <col min="258" max="258" width="9.44140625" bestFit="1" customWidth="1"/>
    <col min="259" max="259" width="0" hidden="1" customWidth="1"/>
    <col min="260" max="260" width="9.6640625" bestFit="1" customWidth="1"/>
    <col min="261" max="261" width="11.109375" customWidth="1"/>
    <col min="262" max="262" width="0" hidden="1" customWidth="1"/>
    <col min="263" max="263" width="43.5546875" customWidth="1"/>
    <col min="511" max="511" width="5.88671875" customWidth="1"/>
    <col min="512" max="512" width="83.5546875" customWidth="1"/>
    <col min="513" max="513" width="5.88671875" customWidth="1"/>
    <col min="514" max="514" width="9.44140625" bestFit="1" customWidth="1"/>
    <col min="515" max="515" width="0" hidden="1" customWidth="1"/>
    <col min="516" max="516" width="9.6640625" bestFit="1" customWidth="1"/>
    <col min="517" max="517" width="11.109375" customWidth="1"/>
    <col min="518" max="518" width="0" hidden="1" customWidth="1"/>
    <col min="519" max="519" width="43.5546875" customWidth="1"/>
    <col min="767" max="767" width="5.88671875" customWidth="1"/>
    <col min="768" max="768" width="83.5546875" customWidth="1"/>
    <col min="769" max="769" width="5.88671875" customWidth="1"/>
    <col min="770" max="770" width="9.44140625" bestFit="1" customWidth="1"/>
    <col min="771" max="771" width="0" hidden="1" customWidth="1"/>
    <col min="772" max="772" width="9.6640625" bestFit="1" customWidth="1"/>
    <col min="773" max="773" width="11.109375" customWidth="1"/>
    <col min="774" max="774" width="0" hidden="1" customWidth="1"/>
    <col min="775" max="775" width="43.5546875" customWidth="1"/>
    <col min="1023" max="1023" width="5.88671875" customWidth="1"/>
    <col min="1024" max="1024" width="83.5546875" customWidth="1"/>
    <col min="1025" max="1025" width="5.88671875" customWidth="1"/>
    <col min="1026" max="1026" width="9.44140625" bestFit="1" customWidth="1"/>
    <col min="1027" max="1027" width="0" hidden="1" customWidth="1"/>
    <col min="1028" max="1028" width="9.6640625" bestFit="1" customWidth="1"/>
    <col min="1029" max="1029" width="11.109375" customWidth="1"/>
    <col min="1030" max="1030" width="0" hidden="1" customWidth="1"/>
    <col min="1031" max="1031" width="43.5546875" customWidth="1"/>
    <col min="1279" max="1279" width="5.88671875" customWidth="1"/>
    <col min="1280" max="1280" width="83.5546875" customWidth="1"/>
    <col min="1281" max="1281" width="5.88671875" customWidth="1"/>
    <col min="1282" max="1282" width="9.44140625" bestFit="1" customWidth="1"/>
    <col min="1283" max="1283" width="0" hidden="1" customWidth="1"/>
    <col min="1284" max="1284" width="9.6640625" bestFit="1" customWidth="1"/>
    <col min="1285" max="1285" width="11.109375" customWidth="1"/>
    <col min="1286" max="1286" width="0" hidden="1" customWidth="1"/>
    <col min="1287" max="1287" width="43.5546875" customWidth="1"/>
    <col min="1535" max="1535" width="5.88671875" customWidth="1"/>
    <col min="1536" max="1536" width="83.5546875" customWidth="1"/>
    <col min="1537" max="1537" width="5.88671875" customWidth="1"/>
    <col min="1538" max="1538" width="9.44140625" bestFit="1" customWidth="1"/>
    <col min="1539" max="1539" width="0" hidden="1" customWidth="1"/>
    <col min="1540" max="1540" width="9.6640625" bestFit="1" customWidth="1"/>
    <col min="1541" max="1541" width="11.109375" customWidth="1"/>
    <col min="1542" max="1542" width="0" hidden="1" customWidth="1"/>
    <col min="1543" max="1543" width="43.5546875" customWidth="1"/>
    <col min="1791" max="1791" width="5.88671875" customWidth="1"/>
    <col min="1792" max="1792" width="83.5546875" customWidth="1"/>
    <col min="1793" max="1793" width="5.88671875" customWidth="1"/>
    <col min="1794" max="1794" width="9.44140625" bestFit="1" customWidth="1"/>
    <col min="1795" max="1795" width="0" hidden="1" customWidth="1"/>
    <col min="1796" max="1796" width="9.6640625" bestFit="1" customWidth="1"/>
    <col min="1797" max="1797" width="11.109375" customWidth="1"/>
    <col min="1798" max="1798" width="0" hidden="1" customWidth="1"/>
    <col min="1799" max="1799" width="43.5546875" customWidth="1"/>
    <col min="2047" max="2047" width="5.88671875" customWidth="1"/>
    <col min="2048" max="2048" width="83.5546875" customWidth="1"/>
    <col min="2049" max="2049" width="5.88671875" customWidth="1"/>
    <col min="2050" max="2050" width="9.44140625" bestFit="1" customWidth="1"/>
    <col min="2051" max="2051" width="0" hidden="1" customWidth="1"/>
    <col min="2052" max="2052" width="9.6640625" bestFit="1" customWidth="1"/>
    <col min="2053" max="2053" width="11.109375" customWidth="1"/>
    <col min="2054" max="2054" width="0" hidden="1" customWidth="1"/>
    <col min="2055" max="2055" width="43.5546875" customWidth="1"/>
    <col min="2303" max="2303" width="5.88671875" customWidth="1"/>
    <col min="2304" max="2304" width="83.5546875" customWidth="1"/>
    <col min="2305" max="2305" width="5.88671875" customWidth="1"/>
    <col min="2306" max="2306" width="9.44140625" bestFit="1" customWidth="1"/>
    <col min="2307" max="2307" width="0" hidden="1" customWidth="1"/>
    <col min="2308" max="2308" width="9.6640625" bestFit="1" customWidth="1"/>
    <col min="2309" max="2309" width="11.109375" customWidth="1"/>
    <col min="2310" max="2310" width="0" hidden="1" customWidth="1"/>
    <col min="2311" max="2311" width="43.5546875" customWidth="1"/>
    <col min="2559" max="2559" width="5.88671875" customWidth="1"/>
    <col min="2560" max="2560" width="83.5546875" customWidth="1"/>
    <col min="2561" max="2561" width="5.88671875" customWidth="1"/>
    <col min="2562" max="2562" width="9.44140625" bestFit="1" customWidth="1"/>
    <col min="2563" max="2563" width="0" hidden="1" customWidth="1"/>
    <col min="2564" max="2564" width="9.6640625" bestFit="1" customWidth="1"/>
    <col min="2565" max="2565" width="11.109375" customWidth="1"/>
    <col min="2566" max="2566" width="0" hidden="1" customWidth="1"/>
    <col min="2567" max="2567" width="43.5546875" customWidth="1"/>
    <col min="2815" max="2815" width="5.88671875" customWidth="1"/>
    <col min="2816" max="2816" width="83.5546875" customWidth="1"/>
    <col min="2817" max="2817" width="5.88671875" customWidth="1"/>
    <col min="2818" max="2818" width="9.44140625" bestFit="1" customWidth="1"/>
    <col min="2819" max="2819" width="0" hidden="1" customWidth="1"/>
    <col min="2820" max="2820" width="9.6640625" bestFit="1" customWidth="1"/>
    <col min="2821" max="2821" width="11.109375" customWidth="1"/>
    <col min="2822" max="2822" width="0" hidden="1" customWidth="1"/>
    <col min="2823" max="2823" width="43.5546875" customWidth="1"/>
    <col min="3071" max="3071" width="5.88671875" customWidth="1"/>
    <col min="3072" max="3072" width="83.5546875" customWidth="1"/>
    <col min="3073" max="3073" width="5.88671875" customWidth="1"/>
    <col min="3074" max="3074" width="9.44140625" bestFit="1" customWidth="1"/>
    <col min="3075" max="3075" width="0" hidden="1" customWidth="1"/>
    <col min="3076" max="3076" width="9.6640625" bestFit="1" customWidth="1"/>
    <col min="3077" max="3077" width="11.109375" customWidth="1"/>
    <col min="3078" max="3078" width="0" hidden="1" customWidth="1"/>
    <col min="3079" max="3079" width="43.5546875" customWidth="1"/>
    <col min="3327" max="3327" width="5.88671875" customWidth="1"/>
    <col min="3328" max="3328" width="83.5546875" customWidth="1"/>
    <col min="3329" max="3329" width="5.88671875" customWidth="1"/>
    <col min="3330" max="3330" width="9.44140625" bestFit="1" customWidth="1"/>
    <col min="3331" max="3331" width="0" hidden="1" customWidth="1"/>
    <col min="3332" max="3332" width="9.6640625" bestFit="1" customWidth="1"/>
    <col min="3333" max="3333" width="11.109375" customWidth="1"/>
    <col min="3334" max="3334" width="0" hidden="1" customWidth="1"/>
    <col min="3335" max="3335" width="43.5546875" customWidth="1"/>
    <col min="3583" max="3583" width="5.88671875" customWidth="1"/>
    <col min="3584" max="3584" width="83.5546875" customWidth="1"/>
    <col min="3585" max="3585" width="5.88671875" customWidth="1"/>
    <col min="3586" max="3586" width="9.44140625" bestFit="1" customWidth="1"/>
    <col min="3587" max="3587" width="0" hidden="1" customWidth="1"/>
    <col min="3588" max="3588" width="9.6640625" bestFit="1" customWidth="1"/>
    <col min="3589" max="3589" width="11.109375" customWidth="1"/>
    <col min="3590" max="3590" width="0" hidden="1" customWidth="1"/>
    <col min="3591" max="3591" width="43.5546875" customWidth="1"/>
    <col min="3839" max="3839" width="5.88671875" customWidth="1"/>
    <col min="3840" max="3840" width="83.5546875" customWidth="1"/>
    <col min="3841" max="3841" width="5.88671875" customWidth="1"/>
    <col min="3842" max="3842" width="9.44140625" bestFit="1" customWidth="1"/>
    <col min="3843" max="3843" width="0" hidden="1" customWidth="1"/>
    <col min="3844" max="3844" width="9.6640625" bestFit="1" customWidth="1"/>
    <col min="3845" max="3845" width="11.109375" customWidth="1"/>
    <col min="3846" max="3846" width="0" hidden="1" customWidth="1"/>
    <col min="3847" max="3847" width="43.5546875" customWidth="1"/>
    <col min="4095" max="4095" width="5.88671875" customWidth="1"/>
    <col min="4096" max="4096" width="83.5546875" customWidth="1"/>
    <col min="4097" max="4097" width="5.88671875" customWidth="1"/>
    <col min="4098" max="4098" width="9.44140625" bestFit="1" customWidth="1"/>
    <col min="4099" max="4099" width="0" hidden="1" customWidth="1"/>
    <col min="4100" max="4100" width="9.6640625" bestFit="1" customWidth="1"/>
    <col min="4101" max="4101" width="11.109375" customWidth="1"/>
    <col min="4102" max="4102" width="0" hidden="1" customWidth="1"/>
    <col min="4103" max="4103" width="43.5546875" customWidth="1"/>
    <col min="4351" max="4351" width="5.88671875" customWidth="1"/>
    <col min="4352" max="4352" width="83.5546875" customWidth="1"/>
    <col min="4353" max="4353" width="5.88671875" customWidth="1"/>
    <col min="4354" max="4354" width="9.44140625" bestFit="1" customWidth="1"/>
    <col min="4355" max="4355" width="0" hidden="1" customWidth="1"/>
    <col min="4356" max="4356" width="9.6640625" bestFit="1" customWidth="1"/>
    <col min="4357" max="4357" width="11.109375" customWidth="1"/>
    <col min="4358" max="4358" width="0" hidden="1" customWidth="1"/>
    <col min="4359" max="4359" width="43.5546875" customWidth="1"/>
    <col min="4607" max="4607" width="5.88671875" customWidth="1"/>
    <col min="4608" max="4608" width="83.5546875" customWidth="1"/>
    <col min="4609" max="4609" width="5.88671875" customWidth="1"/>
    <col min="4610" max="4610" width="9.44140625" bestFit="1" customWidth="1"/>
    <col min="4611" max="4611" width="0" hidden="1" customWidth="1"/>
    <col min="4612" max="4612" width="9.6640625" bestFit="1" customWidth="1"/>
    <col min="4613" max="4613" width="11.109375" customWidth="1"/>
    <col min="4614" max="4614" width="0" hidden="1" customWidth="1"/>
    <col min="4615" max="4615" width="43.5546875" customWidth="1"/>
    <col min="4863" max="4863" width="5.88671875" customWidth="1"/>
    <col min="4864" max="4864" width="83.5546875" customWidth="1"/>
    <col min="4865" max="4865" width="5.88671875" customWidth="1"/>
    <col min="4866" max="4866" width="9.44140625" bestFit="1" customWidth="1"/>
    <col min="4867" max="4867" width="0" hidden="1" customWidth="1"/>
    <col min="4868" max="4868" width="9.6640625" bestFit="1" customWidth="1"/>
    <col min="4869" max="4869" width="11.109375" customWidth="1"/>
    <col min="4870" max="4870" width="0" hidden="1" customWidth="1"/>
    <col min="4871" max="4871" width="43.5546875" customWidth="1"/>
    <col min="5119" max="5119" width="5.88671875" customWidth="1"/>
    <col min="5120" max="5120" width="83.5546875" customWidth="1"/>
    <col min="5121" max="5121" width="5.88671875" customWidth="1"/>
    <col min="5122" max="5122" width="9.44140625" bestFit="1" customWidth="1"/>
    <col min="5123" max="5123" width="0" hidden="1" customWidth="1"/>
    <col min="5124" max="5124" width="9.6640625" bestFit="1" customWidth="1"/>
    <col min="5125" max="5125" width="11.109375" customWidth="1"/>
    <col min="5126" max="5126" width="0" hidden="1" customWidth="1"/>
    <col min="5127" max="5127" width="43.5546875" customWidth="1"/>
    <col min="5375" max="5375" width="5.88671875" customWidth="1"/>
    <col min="5376" max="5376" width="83.5546875" customWidth="1"/>
    <col min="5377" max="5377" width="5.88671875" customWidth="1"/>
    <col min="5378" max="5378" width="9.44140625" bestFit="1" customWidth="1"/>
    <col min="5379" max="5379" width="0" hidden="1" customWidth="1"/>
    <col min="5380" max="5380" width="9.6640625" bestFit="1" customWidth="1"/>
    <col min="5381" max="5381" width="11.109375" customWidth="1"/>
    <col min="5382" max="5382" width="0" hidden="1" customWidth="1"/>
    <col min="5383" max="5383" width="43.5546875" customWidth="1"/>
    <col min="5631" max="5631" width="5.88671875" customWidth="1"/>
    <col min="5632" max="5632" width="83.5546875" customWidth="1"/>
    <col min="5633" max="5633" width="5.88671875" customWidth="1"/>
    <col min="5634" max="5634" width="9.44140625" bestFit="1" customWidth="1"/>
    <col min="5635" max="5635" width="0" hidden="1" customWidth="1"/>
    <col min="5636" max="5636" width="9.6640625" bestFit="1" customWidth="1"/>
    <col min="5637" max="5637" width="11.109375" customWidth="1"/>
    <col min="5638" max="5638" width="0" hidden="1" customWidth="1"/>
    <col min="5639" max="5639" width="43.5546875" customWidth="1"/>
    <col min="5887" max="5887" width="5.88671875" customWidth="1"/>
    <col min="5888" max="5888" width="83.5546875" customWidth="1"/>
    <col min="5889" max="5889" width="5.88671875" customWidth="1"/>
    <col min="5890" max="5890" width="9.44140625" bestFit="1" customWidth="1"/>
    <col min="5891" max="5891" width="0" hidden="1" customWidth="1"/>
    <col min="5892" max="5892" width="9.6640625" bestFit="1" customWidth="1"/>
    <col min="5893" max="5893" width="11.109375" customWidth="1"/>
    <col min="5894" max="5894" width="0" hidden="1" customWidth="1"/>
    <col min="5895" max="5895" width="43.5546875" customWidth="1"/>
    <col min="6143" max="6143" width="5.88671875" customWidth="1"/>
    <col min="6144" max="6144" width="83.5546875" customWidth="1"/>
    <col min="6145" max="6145" width="5.88671875" customWidth="1"/>
    <col min="6146" max="6146" width="9.44140625" bestFit="1" customWidth="1"/>
    <col min="6147" max="6147" width="0" hidden="1" customWidth="1"/>
    <col min="6148" max="6148" width="9.6640625" bestFit="1" customWidth="1"/>
    <col min="6149" max="6149" width="11.109375" customWidth="1"/>
    <col min="6150" max="6150" width="0" hidden="1" customWidth="1"/>
    <col min="6151" max="6151" width="43.5546875" customWidth="1"/>
    <col min="6399" max="6399" width="5.88671875" customWidth="1"/>
    <col min="6400" max="6400" width="83.5546875" customWidth="1"/>
    <col min="6401" max="6401" width="5.88671875" customWidth="1"/>
    <col min="6402" max="6402" width="9.44140625" bestFit="1" customWidth="1"/>
    <col min="6403" max="6403" width="0" hidden="1" customWidth="1"/>
    <col min="6404" max="6404" width="9.6640625" bestFit="1" customWidth="1"/>
    <col min="6405" max="6405" width="11.109375" customWidth="1"/>
    <col min="6406" max="6406" width="0" hidden="1" customWidth="1"/>
    <col min="6407" max="6407" width="43.5546875" customWidth="1"/>
    <col min="6655" max="6655" width="5.88671875" customWidth="1"/>
    <col min="6656" max="6656" width="83.5546875" customWidth="1"/>
    <col min="6657" max="6657" width="5.88671875" customWidth="1"/>
    <col min="6658" max="6658" width="9.44140625" bestFit="1" customWidth="1"/>
    <col min="6659" max="6659" width="0" hidden="1" customWidth="1"/>
    <col min="6660" max="6660" width="9.6640625" bestFit="1" customWidth="1"/>
    <col min="6661" max="6661" width="11.109375" customWidth="1"/>
    <col min="6662" max="6662" width="0" hidden="1" customWidth="1"/>
    <col min="6663" max="6663" width="43.5546875" customWidth="1"/>
    <col min="6911" max="6911" width="5.88671875" customWidth="1"/>
    <col min="6912" max="6912" width="83.5546875" customWidth="1"/>
    <col min="6913" max="6913" width="5.88671875" customWidth="1"/>
    <col min="6914" max="6914" width="9.44140625" bestFit="1" customWidth="1"/>
    <col min="6915" max="6915" width="0" hidden="1" customWidth="1"/>
    <col min="6916" max="6916" width="9.6640625" bestFit="1" customWidth="1"/>
    <col min="6917" max="6917" width="11.109375" customWidth="1"/>
    <col min="6918" max="6918" width="0" hidden="1" customWidth="1"/>
    <col min="6919" max="6919" width="43.5546875" customWidth="1"/>
    <col min="7167" max="7167" width="5.88671875" customWidth="1"/>
    <col min="7168" max="7168" width="83.5546875" customWidth="1"/>
    <col min="7169" max="7169" width="5.88671875" customWidth="1"/>
    <col min="7170" max="7170" width="9.44140625" bestFit="1" customWidth="1"/>
    <col min="7171" max="7171" width="0" hidden="1" customWidth="1"/>
    <col min="7172" max="7172" width="9.6640625" bestFit="1" customWidth="1"/>
    <col min="7173" max="7173" width="11.109375" customWidth="1"/>
    <col min="7174" max="7174" width="0" hidden="1" customWidth="1"/>
    <col min="7175" max="7175" width="43.5546875" customWidth="1"/>
    <col min="7423" max="7423" width="5.88671875" customWidth="1"/>
    <col min="7424" max="7424" width="83.5546875" customWidth="1"/>
    <col min="7425" max="7425" width="5.88671875" customWidth="1"/>
    <col min="7426" max="7426" width="9.44140625" bestFit="1" customWidth="1"/>
    <col min="7427" max="7427" width="0" hidden="1" customWidth="1"/>
    <col min="7428" max="7428" width="9.6640625" bestFit="1" customWidth="1"/>
    <col min="7429" max="7429" width="11.109375" customWidth="1"/>
    <col min="7430" max="7430" width="0" hidden="1" customWidth="1"/>
    <col min="7431" max="7431" width="43.5546875" customWidth="1"/>
    <col min="7679" max="7679" width="5.88671875" customWidth="1"/>
    <col min="7680" max="7680" width="83.5546875" customWidth="1"/>
    <col min="7681" max="7681" width="5.88671875" customWidth="1"/>
    <col min="7682" max="7682" width="9.44140625" bestFit="1" customWidth="1"/>
    <col min="7683" max="7683" width="0" hidden="1" customWidth="1"/>
    <col min="7684" max="7684" width="9.6640625" bestFit="1" customWidth="1"/>
    <col min="7685" max="7685" width="11.109375" customWidth="1"/>
    <col min="7686" max="7686" width="0" hidden="1" customWidth="1"/>
    <col min="7687" max="7687" width="43.5546875" customWidth="1"/>
    <col min="7935" max="7935" width="5.88671875" customWidth="1"/>
    <col min="7936" max="7936" width="83.5546875" customWidth="1"/>
    <col min="7937" max="7937" width="5.88671875" customWidth="1"/>
    <col min="7938" max="7938" width="9.44140625" bestFit="1" customWidth="1"/>
    <col min="7939" max="7939" width="0" hidden="1" customWidth="1"/>
    <col min="7940" max="7940" width="9.6640625" bestFit="1" customWidth="1"/>
    <col min="7941" max="7941" width="11.109375" customWidth="1"/>
    <col min="7942" max="7942" width="0" hidden="1" customWidth="1"/>
    <col min="7943" max="7943" width="43.5546875" customWidth="1"/>
    <col min="8191" max="8191" width="5.88671875" customWidth="1"/>
    <col min="8192" max="8192" width="83.5546875" customWidth="1"/>
    <col min="8193" max="8193" width="5.88671875" customWidth="1"/>
    <col min="8194" max="8194" width="9.44140625" bestFit="1" customWidth="1"/>
    <col min="8195" max="8195" width="0" hidden="1" customWidth="1"/>
    <col min="8196" max="8196" width="9.6640625" bestFit="1" customWidth="1"/>
    <col min="8197" max="8197" width="11.109375" customWidth="1"/>
    <col min="8198" max="8198" width="0" hidden="1" customWidth="1"/>
    <col min="8199" max="8199" width="43.5546875" customWidth="1"/>
    <col min="8447" max="8447" width="5.88671875" customWidth="1"/>
    <col min="8448" max="8448" width="83.5546875" customWidth="1"/>
    <col min="8449" max="8449" width="5.88671875" customWidth="1"/>
    <col min="8450" max="8450" width="9.44140625" bestFit="1" customWidth="1"/>
    <col min="8451" max="8451" width="0" hidden="1" customWidth="1"/>
    <col min="8452" max="8452" width="9.6640625" bestFit="1" customWidth="1"/>
    <col min="8453" max="8453" width="11.109375" customWidth="1"/>
    <col min="8454" max="8454" width="0" hidden="1" customWidth="1"/>
    <col min="8455" max="8455" width="43.5546875" customWidth="1"/>
    <col min="8703" max="8703" width="5.88671875" customWidth="1"/>
    <col min="8704" max="8704" width="83.5546875" customWidth="1"/>
    <col min="8705" max="8705" width="5.88671875" customWidth="1"/>
    <col min="8706" max="8706" width="9.44140625" bestFit="1" customWidth="1"/>
    <col min="8707" max="8707" width="0" hidden="1" customWidth="1"/>
    <col min="8708" max="8708" width="9.6640625" bestFit="1" customWidth="1"/>
    <col min="8709" max="8709" width="11.109375" customWidth="1"/>
    <col min="8710" max="8710" width="0" hidden="1" customWidth="1"/>
    <col min="8711" max="8711" width="43.5546875" customWidth="1"/>
    <col min="8959" max="8959" width="5.88671875" customWidth="1"/>
    <col min="8960" max="8960" width="83.5546875" customWidth="1"/>
    <col min="8961" max="8961" width="5.88671875" customWidth="1"/>
    <col min="8962" max="8962" width="9.44140625" bestFit="1" customWidth="1"/>
    <col min="8963" max="8963" width="0" hidden="1" customWidth="1"/>
    <col min="8964" max="8964" width="9.6640625" bestFit="1" customWidth="1"/>
    <col min="8965" max="8965" width="11.109375" customWidth="1"/>
    <col min="8966" max="8966" width="0" hidden="1" customWidth="1"/>
    <col min="8967" max="8967" width="43.5546875" customWidth="1"/>
    <col min="9215" max="9215" width="5.88671875" customWidth="1"/>
    <col min="9216" max="9216" width="83.5546875" customWidth="1"/>
    <col min="9217" max="9217" width="5.88671875" customWidth="1"/>
    <col min="9218" max="9218" width="9.44140625" bestFit="1" customWidth="1"/>
    <col min="9219" max="9219" width="0" hidden="1" customWidth="1"/>
    <col min="9220" max="9220" width="9.6640625" bestFit="1" customWidth="1"/>
    <col min="9221" max="9221" width="11.109375" customWidth="1"/>
    <col min="9222" max="9222" width="0" hidden="1" customWidth="1"/>
    <col min="9223" max="9223" width="43.5546875" customWidth="1"/>
    <col min="9471" max="9471" width="5.88671875" customWidth="1"/>
    <col min="9472" max="9472" width="83.5546875" customWidth="1"/>
    <col min="9473" max="9473" width="5.88671875" customWidth="1"/>
    <col min="9474" max="9474" width="9.44140625" bestFit="1" customWidth="1"/>
    <col min="9475" max="9475" width="0" hidden="1" customWidth="1"/>
    <col min="9476" max="9476" width="9.6640625" bestFit="1" customWidth="1"/>
    <col min="9477" max="9477" width="11.109375" customWidth="1"/>
    <col min="9478" max="9478" width="0" hidden="1" customWidth="1"/>
    <col min="9479" max="9479" width="43.5546875" customWidth="1"/>
    <col min="9727" max="9727" width="5.88671875" customWidth="1"/>
    <col min="9728" max="9728" width="83.5546875" customWidth="1"/>
    <col min="9729" max="9729" width="5.88671875" customWidth="1"/>
    <col min="9730" max="9730" width="9.44140625" bestFit="1" customWidth="1"/>
    <col min="9731" max="9731" width="0" hidden="1" customWidth="1"/>
    <col min="9732" max="9732" width="9.6640625" bestFit="1" customWidth="1"/>
    <col min="9733" max="9733" width="11.109375" customWidth="1"/>
    <col min="9734" max="9734" width="0" hidden="1" customWidth="1"/>
    <col min="9735" max="9735" width="43.5546875" customWidth="1"/>
    <col min="9983" max="9983" width="5.88671875" customWidth="1"/>
    <col min="9984" max="9984" width="83.5546875" customWidth="1"/>
    <col min="9985" max="9985" width="5.88671875" customWidth="1"/>
    <col min="9986" max="9986" width="9.44140625" bestFit="1" customWidth="1"/>
    <col min="9987" max="9987" width="0" hidden="1" customWidth="1"/>
    <col min="9988" max="9988" width="9.6640625" bestFit="1" customWidth="1"/>
    <col min="9989" max="9989" width="11.109375" customWidth="1"/>
    <col min="9990" max="9990" width="0" hidden="1" customWidth="1"/>
    <col min="9991" max="9991" width="43.5546875" customWidth="1"/>
    <col min="10239" max="10239" width="5.88671875" customWidth="1"/>
    <col min="10240" max="10240" width="83.5546875" customWidth="1"/>
    <col min="10241" max="10241" width="5.88671875" customWidth="1"/>
    <col min="10242" max="10242" width="9.44140625" bestFit="1" customWidth="1"/>
    <col min="10243" max="10243" width="0" hidden="1" customWidth="1"/>
    <col min="10244" max="10244" width="9.6640625" bestFit="1" customWidth="1"/>
    <col min="10245" max="10245" width="11.109375" customWidth="1"/>
    <col min="10246" max="10246" width="0" hidden="1" customWidth="1"/>
    <col min="10247" max="10247" width="43.5546875" customWidth="1"/>
    <col min="10495" max="10495" width="5.88671875" customWidth="1"/>
    <col min="10496" max="10496" width="83.5546875" customWidth="1"/>
    <col min="10497" max="10497" width="5.88671875" customWidth="1"/>
    <col min="10498" max="10498" width="9.44140625" bestFit="1" customWidth="1"/>
    <col min="10499" max="10499" width="0" hidden="1" customWidth="1"/>
    <col min="10500" max="10500" width="9.6640625" bestFit="1" customWidth="1"/>
    <col min="10501" max="10501" width="11.109375" customWidth="1"/>
    <col min="10502" max="10502" width="0" hidden="1" customWidth="1"/>
    <col min="10503" max="10503" width="43.5546875" customWidth="1"/>
    <col min="10751" max="10751" width="5.88671875" customWidth="1"/>
    <col min="10752" max="10752" width="83.5546875" customWidth="1"/>
    <col min="10753" max="10753" width="5.88671875" customWidth="1"/>
    <col min="10754" max="10754" width="9.44140625" bestFit="1" customWidth="1"/>
    <col min="10755" max="10755" width="0" hidden="1" customWidth="1"/>
    <col min="10756" max="10756" width="9.6640625" bestFit="1" customWidth="1"/>
    <col min="10757" max="10757" width="11.109375" customWidth="1"/>
    <col min="10758" max="10758" width="0" hidden="1" customWidth="1"/>
    <col min="10759" max="10759" width="43.5546875" customWidth="1"/>
    <col min="11007" max="11007" width="5.88671875" customWidth="1"/>
    <col min="11008" max="11008" width="83.5546875" customWidth="1"/>
    <col min="11009" max="11009" width="5.88671875" customWidth="1"/>
    <col min="11010" max="11010" width="9.44140625" bestFit="1" customWidth="1"/>
    <col min="11011" max="11011" width="0" hidden="1" customWidth="1"/>
    <col min="11012" max="11012" width="9.6640625" bestFit="1" customWidth="1"/>
    <col min="11013" max="11013" width="11.109375" customWidth="1"/>
    <col min="11014" max="11014" width="0" hidden="1" customWidth="1"/>
    <col min="11015" max="11015" width="43.5546875" customWidth="1"/>
    <col min="11263" max="11263" width="5.88671875" customWidth="1"/>
    <col min="11264" max="11264" width="83.5546875" customWidth="1"/>
    <col min="11265" max="11265" width="5.88671875" customWidth="1"/>
    <col min="11266" max="11266" width="9.44140625" bestFit="1" customWidth="1"/>
    <col min="11267" max="11267" width="0" hidden="1" customWidth="1"/>
    <col min="11268" max="11268" width="9.6640625" bestFit="1" customWidth="1"/>
    <col min="11269" max="11269" width="11.109375" customWidth="1"/>
    <col min="11270" max="11270" width="0" hidden="1" customWidth="1"/>
    <col min="11271" max="11271" width="43.5546875" customWidth="1"/>
    <col min="11519" max="11519" width="5.88671875" customWidth="1"/>
    <col min="11520" max="11520" width="83.5546875" customWidth="1"/>
    <col min="11521" max="11521" width="5.88671875" customWidth="1"/>
    <col min="11522" max="11522" width="9.44140625" bestFit="1" customWidth="1"/>
    <col min="11523" max="11523" width="0" hidden="1" customWidth="1"/>
    <col min="11524" max="11524" width="9.6640625" bestFit="1" customWidth="1"/>
    <col min="11525" max="11525" width="11.109375" customWidth="1"/>
    <col min="11526" max="11526" width="0" hidden="1" customWidth="1"/>
    <col min="11527" max="11527" width="43.5546875" customWidth="1"/>
    <col min="11775" max="11775" width="5.88671875" customWidth="1"/>
    <col min="11776" max="11776" width="83.5546875" customWidth="1"/>
    <col min="11777" max="11777" width="5.88671875" customWidth="1"/>
    <col min="11778" max="11778" width="9.44140625" bestFit="1" customWidth="1"/>
    <col min="11779" max="11779" width="0" hidden="1" customWidth="1"/>
    <col min="11780" max="11780" width="9.6640625" bestFit="1" customWidth="1"/>
    <col min="11781" max="11781" width="11.109375" customWidth="1"/>
    <col min="11782" max="11782" width="0" hidden="1" customWidth="1"/>
    <col min="11783" max="11783" width="43.5546875" customWidth="1"/>
    <col min="12031" max="12031" width="5.88671875" customWidth="1"/>
    <col min="12032" max="12032" width="83.5546875" customWidth="1"/>
    <col min="12033" max="12033" width="5.88671875" customWidth="1"/>
    <col min="12034" max="12034" width="9.44140625" bestFit="1" customWidth="1"/>
    <col min="12035" max="12035" width="0" hidden="1" customWidth="1"/>
    <col min="12036" max="12036" width="9.6640625" bestFit="1" customWidth="1"/>
    <col min="12037" max="12037" width="11.109375" customWidth="1"/>
    <col min="12038" max="12038" width="0" hidden="1" customWidth="1"/>
    <col min="12039" max="12039" width="43.5546875" customWidth="1"/>
    <col min="12287" max="12287" width="5.88671875" customWidth="1"/>
    <col min="12288" max="12288" width="83.5546875" customWidth="1"/>
    <col min="12289" max="12289" width="5.88671875" customWidth="1"/>
    <col min="12290" max="12290" width="9.44140625" bestFit="1" customWidth="1"/>
    <col min="12291" max="12291" width="0" hidden="1" customWidth="1"/>
    <col min="12292" max="12292" width="9.6640625" bestFit="1" customWidth="1"/>
    <col min="12293" max="12293" width="11.109375" customWidth="1"/>
    <col min="12294" max="12294" width="0" hidden="1" customWidth="1"/>
    <col min="12295" max="12295" width="43.5546875" customWidth="1"/>
    <col min="12543" max="12543" width="5.88671875" customWidth="1"/>
    <col min="12544" max="12544" width="83.5546875" customWidth="1"/>
    <col min="12545" max="12545" width="5.88671875" customWidth="1"/>
    <col min="12546" max="12546" width="9.44140625" bestFit="1" customWidth="1"/>
    <col min="12547" max="12547" width="0" hidden="1" customWidth="1"/>
    <col min="12548" max="12548" width="9.6640625" bestFit="1" customWidth="1"/>
    <col min="12549" max="12549" width="11.109375" customWidth="1"/>
    <col min="12550" max="12550" width="0" hidden="1" customWidth="1"/>
    <col min="12551" max="12551" width="43.5546875" customWidth="1"/>
    <col min="12799" max="12799" width="5.88671875" customWidth="1"/>
    <col min="12800" max="12800" width="83.5546875" customWidth="1"/>
    <col min="12801" max="12801" width="5.88671875" customWidth="1"/>
    <col min="12802" max="12802" width="9.44140625" bestFit="1" customWidth="1"/>
    <col min="12803" max="12803" width="0" hidden="1" customWidth="1"/>
    <col min="12804" max="12804" width="9.6640625" bestFit="1" customWidth="1"/>
    <col min="12805" max="12805" width="11.109375" customWidth="1"/>
    <col min="12806" max="12806" width="0" hidden="1" customWidth="1"/>
    <col min="12807" max="12807" width="43.5546875" customWidth="1"/>
    <col min="13055" max="13055" width="5.88671875" customWidth="1"/>
    <col min="13056" max="13056" width="83.5546875" customWidth="1"/>
    <col min="13057" max="13057" width="5.88671875" customWidth="1"/>
    <col min="13058" max="13058" width="9.44140625" bestFit="1" customWidth="1"/>
    <col min="13059" max="13059" width="0" hidden="1" customWidth="1"/>
    <col min="13060" max="13060" width="9.6640625" bestFit="1" customWidth="1"/>
    <col min="13061" max="13061" width="11.109375" customWidth="1"/>
    <col min="13062" max="13062" width="0" hidden="1" customWidth="1"/>
    <col min="13063" max="13063" width="43.5546875" customWidth="1"/>
    <col min="13311" max="13311" width="5.88671875" customWidth="1"/>
    <col min="13312" max="13312" width="83.5546875" customWidth="1"/>
    <col min="13313" max="13313" width="5.88671875" customWidth="1"/>
    <col min="13314" max="13314" width="9.44140625" bestFit="1" customWidth="1"/>
    <col min="13315" max="13315" width="0" hidden="1" customWidth="1"/>
    <col min="13316" max="13316" width="9.6640625" bestFit="1" customWidth="1"/>
    <col min="13317" max="13317" width="11.109375" customWidth="1"/>
    <col min="13318" max="13318" width="0" hidden="1" customWidth="1"/>
    <col min="13319" max="13319" width="43.5546875" customWidth="1"/>
    <col min="13567" max="13567" width="5.88671875" customWidth="1"/>
    <col min="13568" max="13568" width="83.5546875" customWidth="1"/>
    <col min="13569" max="13569" width="5.88671875" customWidth="1"/>
    <col min="13570" max="13570" width="9.44140625" bestFit="1" customWidth="1"/>
    <col min="13571" max="13571" width="0" hidden="1" customWidth="1"/>
    <col min="13572" max="13572" width="9.6640625" bestFit="1" customWidth="1"/>
    <col min="13573" max="13573" width="11.109375" customWidth="1"/>
    <col min="13574" max="13574" width="0" hidden="1" customWidth="1"/>
    <col min="13575" max="13575" width="43.5546875" customWidth="1"/>
    <col min="13823" max="13823" width="5.88671875" customWidth="1"/>
    <col min="13824" max="13824" width="83.5546875" customWidth="1"/>
    <col min="13825" max="13825" width="5.88671875" customWidth="1"/>
    <col min="13826" max="13826" width="9.44140625" bestFit="1" customWidth="1"/>
    <col min="13827" max="13827" width="0" hidden="1" customWidth="1"/>
    <col min="13828" max="13828" width="9.6640625" bestFit="1" customWidth="1"/>
    <col min="13829" max="13829" width="11.109375" customWidth="1"/>
    <col min="13830" max="13830" width="0" hidden="1" customWidth="1"/>
    <col min="13831" max="13831" width="43.5546875" customWidth="1"/>
    <col min="14079" max="14079" width="5.88671875" customWidth="1"/>
    <col min="14080" max="14080" width="83.5546875" customWidth="1"/>
    <col min="14081" max="14081" width="5.88671875" customWidth="1"/>
    <col min="14082" max="14082" width="9.44140625" bestFit="1" customWidth="1"/>
    <col min="14083" max="14083" width="0" hidden="1" customWidth="1"/>
    <col min="14084" max="14084" width="9.6640625" bestFit="1" customWidth="1"/>
    <col min="14085" max="14085" width="11.109375" customWidth="1"/>
    <col min="14086" max="14086" width="0" hidden="1" customWidth="1"/>
    <col min="14087" max="14087" width="43.5546875" customWidth="1"/>
    <col min="14335" max="14335" width="5.88671875" customWidth="1"/>
    <col min="14336" max="14336" width="83.5546875" customWidth="1"/>
    <col min="14337" max="14337" width="5.88671875" customWidth="1"/>
    <col min="14338" max="14338" width="9.44140625" bestFit="1" customWidth="1"/>
    <col min="14339" max="14339" width="0" hidden="1" customWidth="1"/>
    <col min="14340" max="14340" width="9.6640625" bestFit="1" customWidth="1"/>
    <col min="14341" max="14341" width="11.109375" customWidth="1"/>
    <col min="14342" max="14342" width="0" hidden="1" customWidth="1"/>
    <col min="14343" max="14343" width="43.5546875" customWidth="1"/>
    <col min="14591" max="14591" width="5.88671875" customWidth="1"/>
    <col min="14592" max="14592" width="83.5546875" customWidth="1"/>
    <col min="14593" max="14593" width="5.88671875" customWidth="1"/>
    <col min="14594" max="14594" width="9.44140625" bestFit="1" customWidth="1"/>
    <col min="14595" max="14595" width="0" hidden="1" customWidth="1"/>
    <col min="14596" max="14596" width="9.6640625" bestFit="1" customWidth="1"/>
    <col min="14597" max="14597" width="11.109375" customWidth="1"/>
    <col min="14598" max="14598" width="0" hidden="1" customWidth="1"/>
    <col min="14599" max="14599" width="43.5546875" customWidth="1"/>
    <col min="14847" max="14847" width="5.88671875" customWidth="1"/>
    <col min="14848" max="14848" width="83.5546875" customWidth="1"/>
    <col min="14849" max="14849" width="5.88671875" customWidth="1"/>
    <col min="14850" max="14850" width="9.44140625" bestFit="1" customWidth="1"/>
    <col min="14851" max="14851" width="0" hidden="1" customWidth="1"/>
    <col min="14852" max="14852" width="9.6640625" bestFit="1" customWidth="1"/>
    <col min="14853" max="14853" width="11.109375" customWidth="1"/>
    <col min="14854" max="14854" width="0" hidden="1" customWidth="1"/>
    <col min="14855" max="14855" width="43.5546875" customWidth="1"/>
    <col min="15103" max="15103" width="5.88671875" customWidth="1"/>
    <col min="15104" max="15104" width="83.5546875" customWidth="1"/>
    <col min="15105" max="15105" width="5.88671875" customWidth="1"/>
    <col min="15106" max="15106" width="9.44140625" bestFit="1" customWidth="1"/>
    <col min="15107" max="15107" width="0" hidden="1" customWidth="1"/>
    <col min="15108" max="15108" width="9.6640625" bestFit="1" customWidth="1"/>
    <col min="15109" max="15109" width="11.109375" customWidth="1"/>
    <col min="15110" max="15110" width="0" hidden="1" customWidth="1"/>
    <col min="15111" max="15111" width="43.5546875" customWidth="1"/>
    <col min="15359" max="15359" width="5.88671875" customWidth="1"/>
    <col min="15360" max="15360" width="83.5546875" customWidth="1"/>
    <col min="15361" max="15361" width="5.88671875" customWidth="1"/>
    <col min="15362" max="15362" width="9.44140625" bestFit="1" customWidth="1"/>
    <col min="15363" max="15363" width="0" hidden="1" customWidth="1"/>
    <col min="15364" max="15364" width="9.6640625" bestFit="1" customWidth="1"/>
    <col min="15365" max="15365" width="11.109375" customWidth="1"/>
    <col min="15366" max="15366" width="0" hidden="1" customWidth="1"/>
    <col min="15367" max="15367" width="43.5546875" customWidth="1"/>
    <col min="15615" max="15615" width="5.88671875" customWidth="1"/>
    <col min="15616" max="15616" width="83.5546875" customWidth="1"/>
    <col min="15617" max="15617" width="5.88671875" customWidth="1"/>
    <col min="15618" max="15618" width="9.44140625" bestFit="1" customWidth="1"/>
    <col min="15619" max="15619" width="0" hidden="1" customWidth="1"/>
    <col min="15620" max="15620" width="9.6640625" bestFit="1" customWidth="1"/>
    <col min="15621" max="15621" width="11.109375" customWidth="1"/>
    <col min="15622" max="15622" width="0" hidden="1" customWidth="1"/>
    <col min="15623" max="15623" width="43.5546875" customWidth="1"/>
    <col min="15871" max="15871" width="5.88671875" customWidth="1"/>
    <col min="15872" max="15872" width="83.5546875" customWidth="1"/>
    <col min="15873" max="15873" width="5.88671875" customWidth="1"/>
    <col min="15874" max="15874" width="9.44140625" bestFit="1" customWidth="1"/>
    <col min="15875" max="15875" width="0" hidden="1" customWidth="1"/>
    <col min="15876" max="15876" width="9.6640625" bestFit="1" customWidth="1"/>
    <col min="15877" max="15877" width="11.109375" customWidth="1"/>
    <col min="15878" max="15878" width="0" hidden="1" customWidth="1"/>
    <col min="15879" max="15879" width="43.5546875" customWidth="1"/>
    <col min="16127" max="16127" width="5.88671875" customWidth="1"/>
    <col min="16128" max="16128" width="83.5546875" customWidth="1"/>
    <col min="16129" max="16129" width="5.88671875" customWidth="1"/>
    <col min="16130" max="16130" width="9.44140625" bestFit="1" customWidth="1"/>
    <col min="16131" max="16131" width="0" hidden="1" customWidth="1"/>
    <col min="16132" max="16132" width="9.6640625" bestFit="1" customWidth="1"/>
    <col min="16133" max="16133" width="11.109375" customWidth="1"/>
    <col min="16134" max="16134" width="0" hidden="1" customWidth="1"/>
    <col min="16135" max="16135" width="43.5546875" customWidth="1"/>
  </cols>
  <sheetData>
    <row r="1" spans="1:254" ht="15" customHeight="1" x14ac:dyDescent="0.3">
      <c r="A1" s="122"/>
      <c r="B1" s="123"/>
      <c r="C1" s="123"/>
      <c r="D1" s="123"/>
      <c r="E1" s="123"/>
      <c r="F1" s="123"/>
      <c r="G1" s="123"/>
      <c r="H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ht="15" customHeight="1" x14ac:dyDescent="0.3">
      <c r="A2" s="123"/>
      <c r="B2" s="123"/>
      <c r="C2" s="123"/>
      <c r="D2" s="123"/>
      <c r="E2" s="123"/>
      <c r="F2" s="123"/>
      <c r="G2" s="123"/>
      <c r="H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row>
    <row r="3" spans="1:254" ht="86.25" customHeight="1" x14ac:dyDescent="0.3">
      <c r="A3" s="123"/>
      <c r="B3" s="123"/>
      <c r="C3" s="123"/>
      <c r="D3" s="123"/>
      <c r="E3" s="123"/>
      <c r="F3" s="123"/>
      <c r="G3" s="123"/>
      <c r="H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row>
    <row r="4" spans="1:254" ht="25.8" customHeight="1" thickBot="1" x14ac:dyDescent="0.4">
      <c r="A4" s="194" t="s">
        <v>46</v>
      </c>
      <c r="B4" s="194"/>
      <c r="C4" s="194"/>
      <c r="D4" s="194"/>
      <c r="E4" s="194"/>
      <c r="F4" s="194"/>
      <c r="G4" s="194"/>
      <c r="H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row>
    <row r="5" spans="1:254" ht="15" customHeight="1" x14ac:dyDescent="0.3">
      <c r="A5" s="176" t="s">
        <v>0</v>
      </c>
      <c r="B5" s="178" t="s">
        <v>1</v>
      </c>
      <c r="C5" s="180" t="s">
        <v>2</v>
      </c>
      <c r="D5" s="68" t="s">
        <v>3</v>
      </c>
      <c r="E5" s="16" t="s">
        <v>4</v>
      </c>
      <c r="F5" s="68" t="s">
        <v>5</v>
      </c>
      <c r="G5" s="182" t="s">
        <v>6</v>
      </c>
    </row>
    <row r="6" spans="1:254" ht="18" customHeight="1" thickBot="1" x14ac:dyDescent="0.35">
      <c r="A6" s="177"/>
      <c r="B6" s="179"/>
      <c r="C6" s="181"/>
      <c r="D6" s="2" t="s">
        <v>7</v>
      </c>
      <c r="E6" s="2" t="s">
        <v>9</v>
      </c>
      <c r="F6" s="2" t="s">
        <v>7</v>
      </c>
      <c r="G6" s="183"/>
    </row>
    <row r="7" spans="1:254" s="6" customFormat="1" ht="34.200000000000003" customHeight="1" thickBot="1" x14ac:dyDescent="0.35">
      <c r="A7" s="13">
        <v>1</v>
      </c>
      <c r="B7" s="54" t="s">
        <v>55</v>
      </c>
      <c r="C7" s="55"/>
      <c r="D7" s="55"/>
      <c r="E7" s="55"/>
      <c r="F7" s="55"/>
      <c r="G7" s="56"/>
    </row>
    <row r="8" spans="1:254" s="6" customFormat="1" ht="46.2" customHeight="1" x14ac:dyDescent="0.3">
      <c r="A8" s="186">
        <v>1.1000000000000001</v>
      </c>
      <c r="B8" s="7" t="s">
        <v>79</v>
      </c>
      <c r="C8" s="192" t="s">
        <v>22</v>
      </c>
      <c r="D8" s="195">
        <v>7.5</v>
      </c>
      <c r="E8" s="197"/>
      <c r="F8" s="202"/>
      <c r="G8" s="184"/>
    </row>
    <row r="9" spans="1:254" s="6" customFormat="1" ht="40.799999999999997" customHeight="1" x14ac:dyDescent="0.3">
      <c r="A9" s="187"/>
      <c r="B9" s="14" t="s">
        <v>98</v>
      </c>
      <c r="C9" s="193"/>
      <c r="D9" s="196"/>
      <c r="E9" s="198"/>
      <c r="F9" s="203"/>
      <c r="G9" s="185"/>
    </row>
    <row r="10" spans="1:254" s="6" customFormat="1" ht="31.5" customHeight="1" x14ac:dyDescent="0.3">
      <c r="A10" s="186">
        <v>1.2</v>
      </c>
      <c r="B10" s="7" t="s">
        <v>23</v>
      </c>
      <c r="C10" s="192" t="s">
        <v>22</v>
      </c>
      <c r="D10" s="195">
        <v>17</v>
      </c>
      <c r="E10" s="197"/>
      <c r="F10" s="202"/>
      <c r="G10" s="184"/>
    </row>
    <row r="11" spans="1:254" s="6" customFormat="1" ht="31.5" customHeight="1" x14ac:dyDescent="0.3">
      <c r="A11" s="187"/>
      <c r="B11" s="8" t="s">
        <v>81</v>
      </c>
      <c r="C11" s="193"/>
      <c r="D11" s="196"/>
      <c r="E11" s="198"/>
      <c r="F11" s="203"/>
      <c r="G11" s="185"/>
    </row>
    <row r="12" spans="1:254" s="6" customFormat="1" ht="33.75" customHeight="1" x14ac:dyDescent="0.3">
      <c r="A12" s="186">
        <v>1.3</v>
      </c>
      <c r="B12" s="7" t="s">
        <v>80</v>
      </c>
      <c r="C12" s="192" t="s">
        <v>22</v>
      </c>
      <c r="D12" s="195">
        <v>9.5</v>
      </c>
      <c r="E12" s="197"/>
      <c r="F12" s="202"/>
      <c r="G12" s="184"/>
    </row>
    <row r="13" spans="1:254" s="6" customFormat="1" ht="33.75" customHeight="1" x14ac:dyDescent="0.3">
      <c r="A13" s="187"/>
      <c r="B13" s="14" t="s">
        <v>99</v>
      </c>
      <c r="C13" s="193"/>
      <c r="D13" s="196"/>
      <c r="E13" s="198"/>
      <c r="F13" s="203"/>
      <c r="G13" s="185"/>
    </row>
    <row r="14" spans="1:254" s="6" customFormat="1" ht="18.75" customHeight="1" x14ac:dyDescent="0.3">
      <c r="A14" s="186">
        <v>1.4</v>
      </c>
      <c r="B14" s="7" t="s">
        <v>39</v>
      </c>
      <c r="C14" s="192" t="s">
        <v>14</v>
      </c>
      <c r="D14" s="195">
        <v>5</v>
      </c>
      <c r="E14" s="197"/>
      <c r="F14" s="202"/>
      <c r="G14" s="184"/>
    </row>
    <row r="15" spans="1:254" s="6" customFormat="1" ht="18.75" customHeight="1" x14ac:dyDescent="0.3">
      <c r="A15" s="187"/>
      <c r="B15" s="14" t="s">
        <v>24</v>
      </c>
      <c r="C15" s="193"/>
      <c r="D15" s="196"/>
      <c r="E15" s="198"/>
      <c r="F15" s="203"/>
      <c r="G15" s="185"/>
    </row>
    <row r="16" spans="1:254" ht="32.4" customHeight="1" x14ac:dyDescent="0.3">
      <c r="A16" s="186">
        <v>1.5</v>
      </c>
      <c r="B16" s="7" t="s">
        <v>84</v>
      </c>
      <c r="C16" s="192" t="s">
        <v>14</v>
      </c>
      <c r="D16" s="195">
        <v>1</v>
      </c>
      <c r="E16" s="197"/>
      <c r="F16" s="202"/>
      <c r="G16" s="184"/>
      <c r="H16" s="1"/>
    </row>
    <row r="17" spans="1:8" ht="28.2" customHeight="1" x14ac:dyDescent="0.3">
      <c r="A17" s="187"/>
      <c r="B17" s="14" t="s">
        <v>85</v>
      </c>
      <c r="C17" s="199"/>
      <c r="D17" s="196"/>
      <c r="E17" s="198"/>
      <c r="F17" s="203"/>
      <c r="G17" s="185"/>
      <c r="H17" s="1"/>
    </row>
    <row r="18" spans="1:8" ht="41.4" x14ac:dyDescent="0.3">
      <c r="A18" s="186">
        <v>1.6</v>
      </c>
      <c r="B18" s="7" t="s">
        <v>83</v>
      </c>
      <c r="C18" s="199" t="s">
        <v>14</v>
      </c>
      <c r="D18" s="195">
        <v>1</v>
      </c>
      <c r="E18" s="197"/>
      <c r="F18" s="202"/>
      <c r="G18" s="184"/>
      <c r="H18" s="1"/>
    </row>
    <row r="19" spans="1:8" ht="42.6" customHeight="1" x14ac:dyDescent="0.3">
      <c r="A19" s="187"/>
      <c r="B19" s="14" t="s">
        <v>82</v>
      </c>
      <c r="C19" s="193"/>
      <c r="D19" s="196"/>
      <c r="E19" s="198"/>
      <c r="F19" s="203"/>
      <c r="G19" s="185"/>
      <c r="H19" s="1"/>
    </row>
    <row r="20" spans="1:8" ht="42.6" customHeight="1" x14ac:dyDescent="0.3">
      <c r="A20" s="186">
        <v>1.7</v>
      </c>
      <c r="B20" s="114" t="s">
        <v>88</v>
      </c>
      <c r="C20" s="192" t="s">
        <v>21</v>
      </c>
      <c r="D20" s="195">
        <v>0.5</v>
      </c>
      <c r="E20" s="197"/>
      <c r="F20" s="202"/>
      <c r="G20" s="113"/>
      <c r="H20" s="1"/>
    </row>
    <row r="21" spans="1:8" ht="26.4" customHeight="1" x14ac:dyDescent="0.3">
      <c r="A21" s="187"/>
      <c r="B21" s="114" t="s">
        <v>101</v>
      </c>
      <c r="C21" s="193"/>
      <c r="D21" s="196"/>
      <c r="E21" s="198"/>
      <c r="F21" s="203"/>
      <c r="G21" s="113"/>
      <c r="H21" s="1"/>
    </row>
    <row r="22" spans="1:8" ht="55.2" x14ac:dyDescent="0.3">
      <c r="A22" s="200">
        <v>1.8</v>
      </c>
      <c r="B22" s="7" t="s">
        <v>40</v>
      </c>
      <c r="C22" s="192" t="s">
        <v>14</v>
      </c>
      <c r="D22" s="195">
        <v>1</v>
      </c>
      <c r="E22" s="197"/>
      <c r="F22" s="202"/>
      <c r="G22" s="184"/>
      <c r="H22" s="1"/>
    </row>
    <row r="23" spans="1:8" ht="41.4" x14ac:dyDescent="0.3">
      <c r="A23" s="201"/>
      <c r="B23" s="71" t="s">
        <v>100</v>
      </c>
      <c r="C23" s="199"/>
      <c r="D23" s="196"/>
      <c r="E23" s="198"/>
      <c r="F23" s="203"/>
      <c r="G23" s="185"/>
      <c r="H23" s="1"/>
    </row>
    <row r="24" spans="1:8" ht="34.200000000000003" customHeight="1" x14ac:dyDescent="0.3">
      <c r="A24" s="186">
        <v>1.9</v>
      </c>
      <c r="B24" s="7" t="s">
        <v>57</v>
      </c>
      <c r="C24" s="199" t="s">
        <v>54</v>
      </c>
      <c r="D24" s="195">
        <f>((2*1)+(3.4*1.3))*0.1</f>
        <v>0.64200000000000002</v>
      </c>
      <c r="E24" s="197"/>
      <c r="F24" s="202"/>
      <c r="G24" s="184"/>
      <c r="H24" s="1"/>
    </row>
    <row r="25" spans="1:8" ht="34.200000000000003" customHeight="1" thickBot="1" x14ac:dyDescent="0.35">
      <c r="A25" s="187"/>
      <c r="B25" s="8" t="s">
        <v>102</v>
      </c>
      <c r="C25" s="193"/>
      <c r="D25" s="196"/>
      <c r="E25" s="198"/>
      <c r="F25" s="203"/>
      <c r="G25" s="185"/>
      <c r="H25" s="1"/>
    </row>
    <row r="26" spans="1:8" s="6" customFormat="1" ht="15.75" customHeight="1" thickBot="1" x14ac:dyDescent="0.35">
      <c r="A26" s="190" t="s">
        <v>58</v>
      </c>
      <c r="B26" s="191"/>
      <c r="C26" s="9"/>
      <c r="D26" s="10"/>
      <c r="E26" s="10"/>
      <c r="F26" s="15"/>
      <c r="G26" s="12"/>
    </row>
    <row r="27" spans="1:8" s="6" customFormat="1" ht="30.6" customHeight="1" thickBot="1" x14ac:dyDescent="0.35">
      <c r="A27" s="13">
        <v>2</v>
      </c>
      <c r="B27" s="3" t="s">
        <v>25</v>
      </c>
      <c r="C27" s="4"/>
      <c r="D27" s="4"/>
      <c r="E27" s="4"/>
      <c r="F27" s="4"/>
      <c r="G27" s="5"/>
    </row>
    <row r="28" spans="1:8" s="6" customFormat="1" ht="33.75" customHeight="1" x14ac:dyDescent="0.3">
      <c r="A28" s="186">
        <v>2.1</v>
      </c>
      <c r="B28" s="7" t="s">
        <v>41</v>
      </c>
      <c r="C28" s="192" t="s">
        <v>21</v>
      </c>
      <c r="D28" s="195">
        <v>0.5</v>
      </c>
      <c r="E28" s="197"/>
      <c r="F28" s="202"/>
      <c r="G28" s="184"/>
    </row>
    <row r="29" spans="1:8" s="6" customFormat="1" ht="18.75" customHeight="1" x14ac:dyDescent="0.3">
      <c r="A29" s="187"/>
      <c r="B29" s="14" t="s">
        <v>42</v>
      </c>
      <c r="C29" s="193"/>
      <c r="D29" s="196"/>
      <c r="E29" s="198"/>
      <c r="F29" s="203"/>
      <c r="G29" s="185"/>
    </row>
    <row r="30" spans="1:8" s="6" customFormat="1" ht="33.75" customHeight="1" x14ac:dyDescent="0.3">
      <c r="A30" s="186">
        <v>2.2000000000000002</v>
      </c>
      <c r="B30" s="14" t="s">
        <v>59</v>
      </c>
      <c r="C30" s="192" t="s">
        <v>13</v>
      </c>
      <c r="D30" s="195">
        <v>10</v>
      </c>
      <c r="E30" s="197"/>
      <c r="F30" s="202"/>
      <c r="G30" s="184"/>
    </row>
    <row r="31" spans="1:8" s="6" customFormat="1" ht="33.75" customHeight="1" thickBot="1" x14ac:dyDescent="0.35">
      <c r="A31" s="187"/>
      <c r="B31" s="14" t="s">
        <v>43</v>
      </c>
      <c r="C31" s="193"/>
      <c r="D31" s="196"/>
      <c r="E31" s="198"/>
      <c r="F31" s="203"/>
      <c r="G31" s="185"/>
    </row>
    <row r="32" spans="1:8" s="6" customFormat="1" ht="15.75" customHeight="1" thickBot="1" x14ac:dyDescent="0.35">
      <c r="A32" s="190" t="s">
        <v>51</v>
      </c>
      <c r="B32" s="191"/>
      <c r="C32" s="9"/>
      <c r="D32" s="10"/>
      <c r="E32" s="10"/>
      <c r="F32" s="11"/>
      <c r="G32" s="12"/>
    </row>
    <row r="33" spans="1:7" s="6" customFormat="1" ht="15.75" customHeight="1" thickBot="1" x14ac:dyDescent="0.35">
      <c r="A33" s="190" t="s">
        <v>11</v>
      </c>
      <c r="B33" s="191"/>
      <c r="C33" s="9"/>
      <c r="D33" s="10"/>
      <c r="E33" s="10"/>
      <c r="F33" s="15">
        <f>F32+F26</f>
        <v>0</v>
      </c>
      <c r="G33" s="12"/>
    </row>
  </sheetData>
  <mergeCells count="74">
    <mergeCell ref="F8:F9"/>
    <mergeCell ref="D16:D17"/>
    <mergeCell ref="A16:A17"/>
    <mergeCell ref="C16:C17"/>
    <mergeCell ref="A14:A15"/>
    <mergeCell ref="C14:C15"/>
    <mergeCell ref="D14:D15"/>
    <mergeCell ref="C12:C13"/>
    <mergeCell ref="D12:D13"/>
    <mergeCell ref="E12:E13"/>
    <mergeCell ref="F10:F11"/>
    <mergeCell ref="F12:F13"/>
    <mergeCell ref="F16:F17"/>
    <mergeCell ref="C18:C19"/>
    <mergeCell ref="A8:A9"/>
    <mergeCell ref="C8:C9"/>
    <mergeCell ref="D8:D9"/>
    <mergeCell ref="E8:E9"/>
    <mergeCell ref="A10:A11"/>
    <mergeCell ref="C10:C11"/>
    <mergeCell ref="D10:D11"/>
    <mergeCell ref="E10:E11"/>
    <mergeCell ref="E16:E17"/>
    <mergeCell ref="A12:A13"/>
    <mergeCell ref="A18:A19"/>
    <mergeCell ref="D18:D19"/>
    <mergeCell ref="G28:G29"/>
    <mergeCell ref="F30:F31"/>
    <mergeCell ref="G30:G31"/>
    <mergeCell ref="E18:E19"/>
    <mergeCell ref="F18:F19"/>
    <mergeCell ref="G18:G19"/>
    <mergeCell ref="G22:G23"/>
    <mergeCell ref="G24:G25"/>
    <mergeCell ref="E20:E21"/>
    <mergeCell ref="C28:C29"/>
    <mergeCell ref="D28:D29"/>
    <mergeCell ref="E28:E29"/>
    <mergeCell ref="F28:F29"/>
    <mergeCell ref="F20:F21"/>
    <mergeCell ref="F24:F25"/>
    <mergeCell ref="F22:F23"/>
    <mergeCell ref="A33:B33"/>
    <mergeCell ref="A30:A31"/>
    <mergeCell ref="C30:C31"/>
    <mergeCell ref="D30:D31"/>
    <mergeCell ref="E22:E23"/>
    <mergeCell ref="A32:B32"/>
    <mergeCell ref="A28:A29"/>
    <mergeCell ref="A26:B26"/>
    <mergeCell ref="A24:A25"/>
    <mergeCell ref="C24:C25"/>
    <mergeCell ref="D24:D25"/>
    <mergeCell ref="A22:A23"/>
    <mergeCell ref="C22:C23"/>
    <mergeCell ref="D22:D23"/>
    <mergeCell ref="E30:E31"/>
    <mergeCell ref="E24:E25"/>
    <mergeCell ref="A20:A21"/>
    <mergeCell ref="C20:C21"/>
    <mergeCell ref="A1:G3"/>
    <mergeCell ref="A4:G4"/>
    <mergeCell ref="A5:A6"/>
    <mergeCell ref="B5:B6"/>
    <mergeCell ref="C5:C6"/>
    <mergeCell ref="G5:G6"/>
    <mergeCell ref="D20:D21"/>
    <mergeCell ref="G8:G9"/>
    <mergeCell ref="G16:G17"/>
    <mergeCell ref="G14:G15"/>
    <mergeCell ref="G12:G13"/>
    <mergeCell ref="G10:G11"/>
    <mergeCell ref="E14:E15"/>
    <mergeCell ref="F14:F15"/>
  </mergeCells>
  <pageMargins left="0.70866141732283505" right="0.70866141732283505" top="0.74803149606299202" bottom="0.74803149606299202" header="0.31496062992126" footer="0.31496062992126"/>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Civil works.</vt:lpstr>
      <vt:lpstr>Solar Pump </vt:lpstr>
      <vt:lpstr>Elevated Tank</vt:lpstr>
      <vt:lpstr>Distribution points</vt:lpstr>
      <vt:lpstr>'Civil works.'!Print_Area</vt:lpstr>
      <vt:lpstr>'Distribution points'!Print_Area</vt:lpstr>
      <vt:lpstr>'Elevated Tank'!Print_Area</vt:lpstr>
      <vt:lpstr>'Civil works.'!Print_Titles</vt:lpstr>
      <vt:lpstr>'Distribution points'!Print_Titles</vt:lpstr>
      <vt:lpstr>'Solar Pump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waleed</dc:creator>
  <cp:keywords/>
  <dc:description/>
  <cp:lastModifiedBy>Alaeldin Nagi Abdelmajeed Ahmad</cp:lastModifiedBy>
  <cp:revision/>
  <cp:lastPrinted>2022-12-28T08:47:05Z</cp:lastPrinted>
  <dcterms:created xsi:type="dcterms:W3CDTF">2018-09-17T16:04:03Z</dcterms:created>
  <dcterms:modified xsi:type="dcterms:W3CDTF">2022-12-28T14:05:08Z</dcterms:modified>
  <cp:category/>
  <cp:contentStatus/>
</cp:coreProperties>
</file>